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<sst xmlns="http://schemas.openxmlformats.org/spreadsheetml/2006/main" count="124" uniqueCount="122">
  <si>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</si>
  <si>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</si>
  <si>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</si>
  <si>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</si>
  <si>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</si>
  <si>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</si>
  <si>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Прогнозируемые поступления доходов в  бюджет муниципального района </t>
  </si>
  <si>
    <t>Наименование</t>
  </si>
  <si>
    <t>Код бюджетной классификации</t>
  </si>
  <si>
    <t>ДОХОДЫ, ВСЕГО</t>
  </si>
  <si>
    <t>Налоговые и неналоговые доходы</t>
  </si>
  <si>
    <t>10000000000000000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</si>
  <si>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</si>
  <si>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</si>
  <si>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</si>
  <si>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</si>
  <si>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</si>
  <si>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отдельных государственных полномочий по назначению и выплате пособий гражданам, имеющим детей</t>
  </si>
  <si>
    <t>Субвенции бюджетам муниципальных районов на обеспечение отдельных государственных полномочий по предоставлению мер социальной поддержки тружеников тыла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</si>
  <si>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</si>
  <si>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           района "О бюджете Пестовского муниципального</t>
  </si>
  <si>
    <t xml:space="preserve">              к Решению Думы Пестовского муниципального</t>
  </si>
  <si>
    <t xml:space="preserve">              Приложение 1</t>
  </si>
  <si>
    <t xml:space="preserve">                                                                                                                                                                     (тыс.руб.)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</si>
  <si>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</si>
  <si>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Субвенции бюджетам муниципальных районов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</si>
  <si>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</si>
  <si>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</si>
  <si>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Субвенции бюджетам муниципальных районов на организацию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</si>
  <si>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</si>
  <si>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Субвенции бюджетам муниципальных районов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на территории Новгородской области в соответствие с ветеринарно-санитарными правилами сбора, утилизации и уничтожения биологических отходов, а также содержания скотомогильников на территории Новгородской области в соответствии с ветеринарно-санитарными правилами сбора, утилизации и уничтожения биологических отходов</t>
  </si>
  <si>
    <t>2018 год</t>
  </si>
  <si>
    <t>2019 год</t>
  </si>
  <si>
    <t>20215001050000151</t>
  </si>
  <si>
    <t>20215000000000151</t>
  </si>
  <si>
    <t>20220000000000151</t>
  </si>
  <si>
    <t xml:space="preserve">Субсидии бюджетам муниципальных районов на формирование муниципальных дорожных фондов </t>
  </si>
  <si>
    <t>20229999057151151</t>
  </si>
  <si>
    <t>20230024057010151</t>
  </si>
  <si>
    <t>20235082050000151</t>
  </si>
  <si>
    <t>20230024057050151</t>
  </si>
  <si>
    <t>20230024057072151</t>
  </si>
  <si>
    <t>20230029050000151</t>
  </si>
  <si>
    <t>20235118050000151</t>
  </si>
  <si>
    <t>20230024057028151</t>
  </si>
  <si>
    <t>20230024057060151</t>
  </si>
  <si>
    <t>20239999050000151</t>
  </si>
  <si>
    <t>20230024057007151</t>
  </si>
  <si>
    <t>20235250050000151</t>
  </si>
  <si>
    <t>20230024057021151</t>
  </si>
  <si>
    <t>20230024057020151</t>
  </si>
  <si>
    <t>20230024057040151</t>
  </si>
  <si>
    <t>20230013050000151</t>
  </si>
  <si>
    <t>20230024057042151</t>
  </si>
  <si>
    <t>20230024057041151</t>
  </si>
  <si>
    <t>20230024057023151</t>
  </si>
  <si>
    <t>20230024057024151</t>
  </si>
  <si>
    <t>20230024057004151</t>
  </si>
  <si>
    <t>20230024057031151</t>
  </si>
  <si>
    <t>20230024057065151</t>
  </si>
  <si>
    <t>20230024057071151</t>
  </si>
  <si>
    <t>20230024057006151</t>
  </si>
  <si>
    <t>20230027050000151</t>
  </si>
  <si>
    <t>Иные межбюджетные трансферты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</si>
  <si>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</si>
  <si>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</si>
  <si>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</si>
  <si>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20229999057230151</t>
  </si>
  <si>
    <t>20230000000000151</t>
  </si>
  <si>
    <t>20230021050000151</t>
  </si>
  <si>
    <t>20229999057208151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</si>
  <si>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</si>
  <si>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20235120050000151</t>
  </si>
  <si>
    <t>20235930050000151</t>
  </si>
  <si>
    <t>2020 год</t>
  </si>
  <si>
    <t xml:space="preserve">              района на 2018 год и на плановый период 2019 и 2020 годов"</t>
  </si>
  <si>
    <t>на 2018 год и на плановый период 2019 и 2020 годов</t>
  </si>
  <si>
    <t>20240000000000151</t>
  </si>
  <si>
    <t>Субвенции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</si>
  <si>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содержание штатных единиц, осуществляющих отдельные государственные полномочия области</t>
  </si>
  <si>
    <t>Субвенции бюджетам муниципальных районов на осуществление отдельных государственных полномочий по выплате социального пособия на погребение и возмещение стоимости услуг, предоставляемых согласно гарантированному перечню услуг по погребению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</si>
  <si>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</t>
  </si>
  <si>
    <t xml:space="preserve"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 </t>
  </si>
  <si>
    <t>Субвенции бюджетам муниципальных районов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 на территории Новгородской области</t>
  </si>
  <si>
    <t>Субвенции бюджетам муниципальных районов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 мер социальной поддержки многодетных семей и возмещению организациям и индивидуальным предпринимателям расходов по предоставлению мер социальной поддержки многодетных семей</t>
  </si>
  <si>
    <t>Субвенции бюджетам муниципальных районов на обеспечение отдельных государственных полномочий по предоставлению мер социальной поддержки ветеранов труда и граждане, приравненные к ним</t>
  </si>
  <si>
    <t>Субвенции бюджетам муниципальных районов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</si>
  <si>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отдельных государственных полномочий по предоставлению льгот на проезд в транспорте междугородного сообщения к месту лечения и обратно детей, нуждающихся в санаторно-курортном лечении</t>
  </si>
  <si>
    <t>Субвенции бюджетам муниципальных районов на осуществление отдельных государственных полномочий по оказанию мер социальной поддержки обучающимся муниципальных образовательных организаций</t>
  </si>
  <si>
    <t>Субвенции бюджетам муниципальных районов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</si>
  <si>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</t>
  </si>
  <si>
    <t>Субвенции бюджетам муниципальных районов на компенсацию части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</si>
  <si>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</si>
  <si>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 xml:space="preserve">Иные межбюджетные трансферты бюджетам муниципальных районов на частичную компенсацию дополнительных расходов на повышение оплаты труда работников бюджетной сферы </t>
  </si>
  <si>
    <t>20249999057141151</t>
  </si>
  <si>
    <t>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детей.</t>
  </si>
  <si>
    <t>20229999057212151</t>
  </si>
  <si>
    <t>20230024057057151</t>
  </si>
  <si>
    <t>Субвенции бюджетам муниципальных районов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</si>
  <si>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20230024057038151</t>
  </si>
  <si>
    <t>Субвенции бюджетам муниципальных районов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</si>
  <si>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Субсидии бюджетам муниципальных районов на софинансирование социальных выплат молодым семьям на приобретение (строительство) жилья</t>
  </si>
  <si>
    <t>20225497050000151</t>
  </si>
  <si>
    <t>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2014-2018 годы и на период до 2020 года" на 2018 год (обслуживание системы очистки воды)</t>
  </si>
  <si>
    <t>20229999057237151</t>
  </si>
  <si>
    <t>20220077057237151</t>
  </si>
  <si>
    <t>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2014-2018 годы и на период до 2020 года" на 2018 год (установка фильтров)</t>
  </si>
  <si>
    <t>Субсидии бюджетам муниципальных районов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в монопрофильных муниципальных образованиях на 2018 год</t>
  </si>
  <si>
    <t>20225527050000151</t>
  </si>
  <si>
    <t>Субсидии бюджетам муниципальных районов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реализующим полномочия в сфере культуры, в населенных пунктах с числом жителей до 50 тыс. человек на 2018 год</t>
  </si>
  <si>
    <t>20225467050000151</t>
  </si>
  <si>
    <t>20225519050000151</t>
  </si>
  <si>
    <t>Субсидии бюджетам муниципальных районов на поддержку отрасли культуры на 2018 год (лучшие муниципальные учреждения культуры,находящиеся на территории сельских поселений)</t>
  </si>
  <si>
    <t>Субсидии бюджетам муниципальных районов на поддержку отрасли культуры на 2018 год( комплектование книжных фондов муниципальных общедоступных библиотек муниципальных образований)</t>
  </si>
  <si>
    <t>Субсидии бюджетам муниципальных районов на поддержку отрасли культуры на 2018 год(подключение библиотек к информационно-телекоммуникационной сети "Интернет"</t>
  </si>
  <si>
    <t>0,0,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</si>
  <si>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участия в семинарах служащих, муниципальных служащих Новгородской области </t>
  </si>
  <si>
    <t>20249999057134151</t>
  </si>
  <si>
    <t>Субсидии бюджетам муниципальных районов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 официальных спортивных соревнований на 2018 год</t>
  </si>
  <si>
    <t>20229999057528151</t>
  </si>
  <si>
    <t>20230024057070151</t>
  </si>
  <si>
    <t>Субвенции  бюджетам муниципальных районов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ВОВ, ставшим инвалидами, проживающим одиноко в многоквартирных домах.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</si>
</sst>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</numFmts>
  <fonts count="45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10" fillId="0" borderId="1">
      <alignment horizontal="left"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32" borderId="11" xfId="0" applyNumberFormat="1" applyFont="1" applyFill="1" applyBorder="1" applyAlignment="1" applyProtection="1">
      <alignment horizontal="center" wrapText="1"/>
      <protection/>
    </xf>
    <xf numFmtId="0" fontId="7" fillId="32" borderId="11" xfId="0" applyNumberFormat="1" applyFont="1" applyFill="1" applyBorder="1" applyAlignment="1" applyProtection="1" quotePrefix="1">
      <alignment horizontal="left" wrapText="1"/>
      <protection/>
    </xf>
    <xf numFmtId="174" fontId="9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7" fillId="32" borderId="11" xfId="0" applyNumberFormat="1" applyFont="1" applyFill="1" applyBorder="1" applyAlignment="1" applyProtection="1">
      <alignment horizontal="center" wrapText="1"/>
      <protection/>
    </xf>
    <xf numFmtId="173" fontId="2" fillId="32" borderId="11" xfId="0" applyNumberFormat="1" applyFont="1" applyFill="1" applyBorder="1" applyAlignment="1" applyProtection="1">
      <alignment horizontal="center" wrapText="1"/>
      <protection/>
    </xf>
    <xf numFmtId="173" fontId="2" fillId="0" borderId="11" xfId="0" applyNumberFormat="1" applyFont="1" applyFill="1" applyBorder="1" applyAlignment="1" applyProtection="1">
      <alignment horizontal="center" wrapText="1"/>
      <protection/>
    </xf>
    <xf numFmtId="173" fontId="6" fillId="0" borderId="11" xfId="0" applyNumberFormat="1" applyFont="1" applyFill="1" applyBorder="1" applyAlignment="1" applyProtection="1">
      <alignment horizontal="center" wrapText="1"/>
      <protection/>
    </xf>
    <xf numFmtId="173" fontId="5" fillId="0" borderId="11" xfId="0" applyNumberFormat="1" applyFont="1" applyFill="1" applyBorder="1" applyAlignment="1" applyProtection="1">
      <alignment horizontal="center" wrapText="1"/>
      <protection/>
    </xf>
    <xf numFmtId="49" fontId="2" fillId="0" borderId="11" xfId="6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2" borderId="11" xfId="0" applyNumberFormat="1" applyFont="1" applyFill="1" applyBorder="1" applyAlignment="1" applyProtection="1">
      <alignment horizontal="left" wrapText="1"/>
      <protection/>
    </xf>
    <xf numFmtId="0" fontId="2" fillId="32" borderId="11" xfId="0" applyFont="1" applyFill="1" applyBorder="1" applyAlignment="1">
      <alignment wrapText="1"/>
    </xf>
    <xf numFmtId="173" fontId="2" fillId="0" borderId="11" xfId="0" applyNumberFormat="1" applyFont="1" applyBorder="1" applyAlignment="1">
      <alignment horizontal="center"/>
    </xf>
    <xf numFmtId="49" fontId="5" fillId="32" borderId="11" xfId="0" applyNumberFormat="1" applyFont="1" applyFill="1" applyBorder="1" applyAlignment="1" applyProtection="1">
      <alignment horizontal="left" wrapText="1"/>
      <protection/>
    </xf>
    <xf numFmtId="0" fontId="5" fillId="32" borderId="11" xfId="0" applyNumberFormat="1" applyFont="1" applyFill="1" applyBorder="1" applyAlignment="1" applyProtection="1">
      <alignment horizontal="left" wrapText="1"/>
      <protection/>
    </xf>
    <xf numFmtId="0" fontId="7" fillId="32" borderId="11" xfId="0" applyNumberFormat="1" applyFont="1" applyFill="1" applyBorder="1" applyAlignment="1" applyProtection="1">
      <alignment horizontal="left" wrapText="1"/>
      <protection/>
    </xf>
    <xf numFmtId="0" fontId="2" fillId="32" borderId="11" xfId="0" applyNumberFormat="1" applyFont="1" applyFill="1" applyBorder="1" applyAlignment="1" applyProtection="1" quotePrefix="1">
      <alignment horizontal="left" wrapText="1"/>
      <protection/>
    </xf>
    <xf numFmtId="1" fontId="5" fillId="32" borderId="11" xfId="0" applyNumberFormat="1" applyFont="1" applyFill="1" applyBorder="1" applyAlignment="1" applyProtection="1" quotePrefix="1">
      <alignment horizontal="center"/>
      <protection/>
    </xf>
    <xf numFmtId="173" fontId="5" fillId="32" borderId="11" xfId="0" applyNumberFormat="1" applyFont="1" applyFill="1" applyBorder="1" applyAlignment="1" applyProtection="1">
      <alignment horizontal="center"/>
      <protection/>
    </xf>
    <xf numFmtId="49" fontId="5" fillId="32" borderId="11" xfId="0" applyNumberFormat="1" applyFont="1" applyFill="1" applyBorder="1" applyAlignment="1" applyProtection="1">
      <alignment horizontal="center" wrapText="1"/>
      <protection/>
    </xf>
    <xf numFmtId="173" fontId="5" fillId="32" borderId="11" xfId="0" applyNumberFormat="1" applyFont="1" applyFill="1" applyBorder="1" applyAlignment="1" applyProtection="1">
      <alignment horizontal="center" wrapText="1"/>
      <protection/>
    </xf>
    <xf numFmtId="173" fontId="7" fillId="32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173" fontId="7" fillId="0" borderId="11" xfId="0" applyNumberFormat="1" applyFont="1" applyFill="1" applyBorder="1" applyAlignment="1" applyProtection="1">
      <alignment horizontal="center" wrapText="1"/>
      <protection/>
    </xf>
    <xf numFmtId="173" fontId="2" fillId="0" borderId="11" xfId="0" applyNumberFormat="1" applyFont="1" applyBorder="1" applyAlignment="1">
      <alignment/>
    </xf>
    <xf numFmtId="49" fontId="6" fillId="32" borderId="11" xfId="0" applyNumberFormat="1" applyFont="1" applyFill="1" applyBorder="1" applyAlignment="1" applyProtection="1">
      <alignment horizontal="center" wrapText="1"/>
      <protection/>
    </xf>
    <xf numFmtId="173" fontId="6" fillId="32" borderId="11" xfId="0" applyNumberFormat="1" applyFont="1" applyFill="1" applyBorder="1" applyAlignment="1" applyProtection="1">
      <alignment horizontal="center" wrapText="1"/>
      <protection/>
    </xf>
    <xf numFmtId="0" fontId="0" fillId="32" borderId="11" xfId="0" applyFill="1" applyBorder="1" applyAlignment="1">
      <alignment/>
    </xf>
    <xf numFmtId="174" fontId="2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49" fontId="2" fillId="32" borderId="11" xfId="61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SheetLayoutView="100" zoomScalePageLayoutView="0" workbookViewId="0" topLeftCell="A31">
      <selection activeCell="A6" sqref="A6:F6"/>
    </sheetView>
  </sheetViews>
  <sheetFormatPr defaultColWidth="9.00390625" defaultRowHeight="12.75"/>
  <cols>
    <col min="1" max="1" width="64.25390625" style="0" customWidth="1"/>
    <col min="2" max="2" width="24.25390625" style="0" customWidth="1"/>
    <col min="3" max="3" width="17.625" style="0" customWidth="1"/>
    <col min="4" max="4" width="9.125" style="0" hidden="1" customWidth="1"/>
    <col min="5" max="5" width="15.25390625" style="0" customWidth="1"/>
    <col min="6" max="6" width="14.75390625" style="0" customWidth="1"/>
  </cols>
  <sheetData>
    <row r="1" spans="1:6" ht="12.75">
      <c r="A1" s="47" t="s">
        <v>22</v>
      </c>
      <c r="B1" s="47"/>
      <c r="C1" s="47"/>
      <c r="D1" s="47"/>
      <c r="E1" s="47"/>
      <c r="F1" s="47"/>
    </row>
    <row r="2" spans="1:6" ht="12.75">
      <c r="A2" s="47" t="s">
        <v>21</v>
      </c>
      <c r="B2" s="47"/>
      <c r="C2" s="47"/>
      <c r="D2" s="47"/>
      <c r="E2" s="47"/>
      <c r="F2" s="47"/>
    </row>
    <row r="3" spans="1:6" ht="12.75">
      <c r="A3" s="47" t="s">
        <v>20</v>
      </c>
      <c r="B3" s="47"/>
      <c r="C3" s="47"/>
      <c r="D3" s="47"/>
      <c r="E3" s="47"/>
      <c r="F3" s="47"/>
    </row>
    <row r="4" spans="1:6" ht="12.75">
      <c r="A4" s="47" t="s">
        <v>75</v>
      </c>
      <c r="B4" s="47"/>
      <c r="C4" s="47"/>
      <c r="D4" s="47"/>
      <c r="E4" s="47"/>
      <c r="F4" s="47"/>
    </row>
    <row r="6" spans="1:6" ht="12.75">
      <c r="A6" s="46" t="s">
        <v>6</v>
      </c>
      <c r="B6" s="46"/>
      <c r="C6" s="46"/>
      <c r="D6" s="46"/>
      <c r="E6" s="46"/>
      <c r="F6" s="46"/>
    </row>
    <row r="7" spans="1:6" ht="12.75">
      <c r="A7" s="46" t="s">
        <v>76</v>
      </c>
      <c r="B7" s="46"/>
      <c r="C7" s="46"/>
      <c r="D7" s="46"/>
      <c r="E7" s="46"/>
      <c r="F7" s="46"/>
    </row>
    <row r="8" spans="1:6" ht="14.25">
      <c r="A8" s="37" t="s">
        <v>23</v>
      </c>
      <c r="B8" s="37"/>
      <c r="C8" s="37"/>
      <c r="D8" s="37"/>
      <c r="E8" s="37"/>
      <c r="F8" s="37"/>
    </row>
    <row r="9" spans="1:6" ht="12.75" customHeight="1">
      <c r="A9" s="38" t="s">
        <v>7</v>
      </c>
      <c r="B9" s="40" t="s">
        <v>8</v>
      </c>
      <c r="C9" s="42" t="s">
        <v>31</v>
      </c>
      <c r="E9" s="44" t="s">
        <v>32</v>
      </c>
      <c r="F9" s="44" t="s">
        <v>74</v>
      </c>
    </row>
    <row r="10" spans="1:6" ht="18.75" customHeight="1">
      <c r="A10" s="39"/>
      <c r="B10" s="41"/>
      <c r="C10" s="43"/>
      <c r="E10" s="45"/>
      <c r="F10" s="45"/>
    </row>
    <row r="11" spans="1:6" ht="25.5" customHeight="1">
      <c r="A11" s="17" t="s">
        <v>9</v>
      </c>
      <c r="B11" s="21"/>
      <c r="C11" s="22">
        <f>C12+C13</f>
        <v>567778.8</v>
      </c>
      <c r="D11" s="22" t="e">
        <f>D12+D13</f>
        <v>#REF!</v>
      </c>
      <c r="E11" s="22">
        <f>E12+E13</f>
        <v>533659.7</v>
      </c>
      <c r="F11" s="22">
        <f>F12+F13</f>
        <v>533118.3</v>
      </c>
    </row>
    <row r="12" spans="1:6" ht="15.75" customHeight="1">
      <c r="A12" s="18" t="s">
        <v>10</v>
      </c>
      <c r="B12" s="23" t="s">
        <v>11</v>
      </c>
      <c r="C12" s="24">
        <f>198345.8+1700+2400</f>
        <v>202445.8</v>
      </c>
      <c r="D12" s="24" t="e">
        <f>#REF!+#REF!</f>
        <v>#REF!</v>
      </c>
      <c r="E12" s="24">
        <v>202286.7</v>
      </c>
      <c r="F12" s="24">
        <v>202869.3</v>
      </c>
    </row>
    <row r="13" spans="1:6" ht="19.5" customHeight="1">
      <c r="A13" s="19" t="s">
        <v>12</v>
      </c>
      <c r="B13" s="7" t="s">
        <v>13</v>
      </c>
      <c r="C13" s="25">
        <f>C14</f>
        <v>365333</v>
      </c>
      <c r="D13" s="25">
        <f>D14</f>
        <v>1730.1</v>
      </c>
      <c r="E13" s="25">
        <f>E14</f>
        <v>331373</v>
      </c>
      <c r="F13" s="25">
        <f>F14</f>
        <v>330249</v>
      </c>
    </row>
    <row r="14" spans="1:6" ht="40.5" customHeight="1">
      <c r="A14" s="19" t="s">
        <v>14</v>
      </c>
      <c r="B14" s="7" t="s">
        <v>15</v>
      </c>
      <c r="C14" s="25">
        <f>C15+C17+C31+C63</f>
        <v>365333</v>
      </c>
      <c r="D14" s="25">
        <f>D15+D17+D31+D63</f>
        <v>1730.1</v>
      </c>
      <c r="E14" s="25">
        <f>E15+E17+E31+E63</f>
        <v>331373</v>
      </c>
      <c r="F14" s="25">
        <f>F15+F17+F31+F63</f>
        <v>330249</v>
      </c>
    </row>
    <row r="15" spans="1:6" ht="40.5" customHeight="1">
      <c r="A15" s="2" t="s">
        <v>0</v>
      </c>
      <c r="B15" s="7" t="s">
        <v>34</v>
      </c>
      <c r="C15" s="25">
        <f>C16</f>
        <v>766.1</v>
      </c>
      <c r="D15" s="25">
        <f>D16</f>
        <v>0</v>
      </c>
      <c r="E15" s="25">
        <f>E16</f>
        <v>563</v>
      </c>
      <c r="F15" s="25">
        <f>F16</f>
        <v>0</v>
      </c>
    </row>
    <row r="16" spans="1:6" ht="38.25" customHeight="1">
      <c r="A16" s="20" t="s">
        <v>1</v>
      </c>
      <c r="B16" s="1" t="s">
        <v>33</v>
      </c>
      <c r="C16" s="9">
        <v>766.1</v>
      </c>
      <c r="D16" s="26"/>
      <c r="E16" s="3">
        <v>563</v>
      </c>
      <c r="F16" s="3">
        <v>0</v>
      </c>
    </row>
    <row r="17" spans="1:6" ht="31.5">
      <c r="A17" s="2" t="s">
        <v>2</v>
      </c>
      <c r="B17" s="7" t="s">
        <v>35</v>
      </c>
      <c r="C17" s="27">
        <f>SUM(C18:C30)</f>
        <v>73816</v>
      </c>
      <c r="D17" s="25">
        <f>SUM(D25:D28)</f>
        <v>0</v>
      </c>
      <c r="E17" s="25">
        <f>SUM(E25:E28)</f>
        <v>67043.1</v>
      </c>
      <c r="F17" s="25">
        <f>SUM(F25:F28)</f>
        <v>67043.1</v>
      </c>
    </row>
    <row r="18" spans="1:6" ht="142.5" customHeight="1">
      <c r="A18" s="14" t="s">
        <v>106</v>
      </c>
      <c r="B18" s="1" t="s">
        <v>105</v>
      </c>
      <c r="C18" s="8">
        <f>384.8+455.4</f>
        <v>840.2</v>
      </c>
      <c r="D18" s="8"/>
      <c r="E18" s="8">
        <v>0</v>
      </c>
      <c r="F18" s="8">
        <v>0</v>
      </c>
    </row>
    <row r="19" spans="1:6" ht="94.5">
      <c r="A19" s="14" t="s">
        <v>109</v>
      </c>
      <c r="B19" s="1" t="s">
        <v>110</v>
      </c>
      <c r="C19" s="9">
        <v>1116.7</v>
      </c>
      <c r="D19" s="8"/>
      <c r="E19" s="8">
        <v>0</v>
      </c>
      <c r="F19" s="8">
        <v>0</v>
      </c>
    </row>
    <row r="20" spans="1:6" ht="47.25">
      <c r="A20" s="14" t="s">
        <v>101</v>
      </c>
      <c r="B20" s="1" t="s">
        <v>102</v>
      </c>
      <c r="C20" s="9">
        <v>909.2</v>
      </c>
      <c r="D20" s="8"/>
      <c r="E20" s="8">
        <v>0</v>
      </c>
      <c r="F20" s="8">
        <v>0</v>
      </c>
    </row>
    <row r="21" spans="1:6" ht="63">
      <c r="A21" s="14" t="s">
        <v>112</v>
      </c>
      <c r="B21" s="1" t="s">
        <v>111</v>
      </c>
      <c r="C21" s="9">
        <v>100</v>
      </c>
      <c r="D21" s="8"/>
      <c r="E21" s="8">
        <v>0</v>
      </c>
      <c r="F21" s="8">
        <v>0</v>
      </c>
    </row>
    <row r="22" spans="1:6" ht="63">
      <c r="A22" s="14" t="s">
        <v>113</v>
      </c>
      <c r="B22" s="1" t="s">
        <v>111</v>
      </c>
      <c r="C22" s="9">
        <v>14.7</v>
      </c>
      <c r="D22" s="8"/>
      <c r="E22" s="8">
        <v>0</v>
      </c>
      <c r="F22" s="8" t="s">
        <v>115</v>
      </c>
    </row>
    <row r="23" spans="1:6" ht="47.25">
      <c r="A23" s="14" t="s">
        <v>114</v>
      </c>
      <c r="B23" s="1" t="s">
        <v>111</v>
      </c>
      <c r="C23" s="9">
        <v>17</v>
      </c>
      <c r="D23" s="8"/>
      <c r="E23" s="8">
        <v>0</v>
      </c>
      <c r="F23" s="8">
        <v>0</v>
      </c>
    </row>
    <row r="24" spans="1:6" ht="78.75">
      <c r="A24" s="14" t="s">
        <v>107</v>
      </c>
      <c r="B24" s="1" t="s">
        <v>108</v>
      </c>
      <c r="C24" s="9">
        <v>1217.4</v>
      </c>
      <c r="D24" s="8"/>
      <c r="E24" s="8">
        <v>0</v>
      </c>
      <c r="F24" s="8">
        <v>0</v>
      </c>
    </row>
    <row r="25" spans="1:6" ht="33" customHeight="1">
      <c r="A25" s="14" t="s">
        <v>36</v>
      </c>
      <c r="B25" s="1" t="s">
        <v>37</v>
      </c>
      <c r="C25" s="10">
        <v>2309</v>
      </c>
      <c r="D25" s="26"/>
      <c r="E25" s="3">
        <v>2309</v>
      </c>
      <c r="F25" s="3">
        <v>2309</v>
      </c>
    </row>
    <row r="26" spans="1:6" ht="63">
      <c r="A26" s="15" t="s">
        <v>90</v>
      </c>
      <c r="B26" s="1" t="s">
        <v>70</v>
      </c>
      <c r="C26" s="8">
        <f>35.5-4.2</f>
        <v>31.3</v>
      </c>
      <c r="D26" s="8"/>
      <c r="E26" s="8">
        <f>35.5-4.2</f>
        <v>31.3</v>
      </c>
      <c r="F26" s="8">
        <f>35.5-4.2</f>
        <v>31.3</v>
      </c>
    </row>
    <row r="27" spans="1:6" ht="94.5">
      <c r="A27" s="15" t="s">
        <v>95</v>
      </c>
      <c r="B27" s="1" t="s">
        <v>96</v>
      </c>
      <c r="C27" s="9">
        <v>1550.3</v>
      </c>
      <c r="D27" s="8"/>
      <c r="E27" s="8">
        <v>0</v>
      </c>
      <c r="F27" s="8">
        <v>0</v>
      </c>
    </row>
    <row r="28" spans="1:6" ht="63">
      <c r="A28" s="14" t="s">
        <v>66</v>
      </c>
      <c r="B28" s="1" t="s">
        <v>67</v>
      </c>
      <c r="C28" s="9">
        <v>64702.8</v>
      </c>
      <c r="D28" s="8"/>
      <c r="E28" s="8">
        <v>64702.8</v>
      </c>
      <c r="F28" s="8">
        <v>64702.8</v>
      </c>
    </row>
    <row r="29" spans="1:6" ht="157.5">
      <c r="A29" s="14" t="s">
        <v>103</v>
      </c>
      <c r="B29" s="1" t="s">
        <v>104</v>
      </c>
      <c r="C29" s="9">
        <v>176.7</v>
      </c>
      <c r="D29" s="8"/>
      <c r="E29" s="8">
        <v>0</v>
      </c>
      <c r="F29" s="8">
        <v>0</v>
      </c>
    </row>
    <row r="30" spans="1:6" ht="94.5">
      <c r="A30" s="14" t="s">
        <v>118</v>
      </c>
      <c r="B30" s="1" t="s">
        <v>119</v>
      </c>
      <c r="C30" s="8">
        <v>830.7</v>
      </c>
      <c r="D30" s="8"/>
      <c r="E30" s="8">
        <v>0</v>
      </c>
      <c r="F30" s="8">
        <v>0</v>
      </c>
    </row>
    <row r="31" spans="1:6" ht="36.75" customHeight="1">
      <c r="A31" s="2" t="s">
        <v>3</v>
      </c>
      <c r="B31" s="7" t="s">
        <v>68</v>
      </c>
      <c r="C31" s="11">
        <f>SUM(C32:C62)</f>
        <v>279698.39999999997</v>
      </c>
      <c r="D31" s="24">
        <f>SUM(D32:D62)</f>
        <v>1730.1</v>
      </c>
      <c r="E31" s="24">
        <f>SUM(E32:E62)</f>
        <v>263296.5</v>
      </c>
      <c r="F31" s="24">
        <f>SUM(F32:F62)</f>
        <v>262735.5</v>
      </c>
    </row>
    <row r="32" spans="1:6" ht="63" customHeight="1">
      <c r="A32" s="20" t="s">
        <v>86</v>
      </c>
      <c r="B32" s="1" t="s">
        <v>52</v>
      </c>
      <c r="C32" s="10">
        <v>784</v>
      </c>
      <c r="D32" s="26"/>
      <c r="E32" s="5">
        <v>784</v>
      </c>
      <c r="F32" s="5">
        <v>784</v>
      </c>
    </row>
    <row r="33" spans="1:6" ht="48" customHeight="1">
      <c r="A33" s="14" t="s">
        <v>82</v>
      </c>
      <c r="B33" s="1" t="s">
        <v>69</v>
      </c>
      <c r="C33" s="10">
        <v>1526.6</v>
      </c>
      <c r="D33" s="26"/>
      <c r="E33" s="4">
        <v>1526.6</v>
      </c>
      <c r="F33" s="4">
        <v>1526.6</v>
      </c>
    </row>
    <row r="34" spans="1:6" ht="116.25" customHeight="1">
      <c r="A34" s="14" t="s">
        <v>24</v>
      </c>
      <c r="B34" s="1" t="s">
        <v>57</v>
      </c>
      <c r="C34" s="10">
        <f>126837.1+2591.7+122.6+1423.6+1700.8</f>
        <v>132675.80000000002</v>
      </c>
      <c r="D34" s="26"/>
      <c r="E34" s="4">
        <v>126837.1</v>
      </c>
      <c r="F34" s="4">
        <v>126837.1</v>
      </c>
    </row>
    <row r="35" spans="1:6" ht="66.75" customHeight="1">
      <c r="A35" s="14" t="s">
        <v>88</v>
      </c>
      <c r="B35" s="1" t="s">
        <v>61</v>
      </c>
      <c r="C35" s="10">
        <v>8101.7</v>
      </c>
      <c r="D35" s="26"/>
      <c r="E35" s="4">
        <v>8101.7</v>
      </c>
      <c r="F35" s="4">
        <v>8101.7</v>
      </c>
    </row>
    <row r="36" spans="1:6" ht="96" customHeight="1">
      <c r="A36" s="14" t="s">
        <v>81</v>
      </c>
      <c r="B36" s="1" t="s">
        <v>47</v>
      </c>
      <c r="C36" s="10">
        <v>367.9</v>
      </c>
      <c r="D36" s="26"/>
      <c r="E36" s="4">
        <v>367.9</v>
      </c>
      <c r="F36" s="4">
        <v>367.9</v>
      </c>
    </row>
    <row r="37" spans="1:6" ht="63.75" customHeight="1">
      <c r="A37" s="14" t="s">
        <v>16</v>
      </c>
      <c r="B37" s="1" t="s">
        <v>38</v>
      </c>
      <c r="C37" s="9">
        <v>21598.4</v>
      </c>
      <c r="D37" s="26"/>
      <c r="E37" s="4">
        <v>17128.9</v>
      </c>
      <c r="F37" s="5">
        <v>17495.4</v>
      </c>
    </row>
    <row r="38" spans="1:6" ht="126" customHeight="1">
      <c r="A38" s="14" t="s">
        <v>84</v>
      </c>
      <c r="B38" s="1" t="s">
        <v>50</v>
      </c>
      <c r="C38" s="10">
        <v>3173.2</v>
      </c>
      <c r="D38" s="26"/>
      <c r="E38" s="4">
        <v>3173.2</v>
      </c>
      <c r="F38" s="4">
        <v>3173.2</v>
      </c>
    </row>
    <row r="39" spans="1:6" ht="109.5" customHeight="1">
      <c r="A39" s="14" t="s">
        <v>83</v>
      </c>
      <c r="B39" s="1" t="s">
        <v>49</v>
      </c>
      <c r="C39" s="10">
        <v>2931.3</v>
      </c>
      <c r="D39" s="26"/>
      <c r="E39" s="4">
        <v>2931.3</v>
      </c>
      <c r="F39" s="4">
        <v>2931.3</v>
      </c>
    </row>
    <row r="40" spans="1:6" ht="86.25" customHeight="1">
      <c r="A40" s="14" t="s">
        <v>87</v>
      </c>
      <c r="B40" s="1" t="s">
        <v>55</v>
      </c>
      <c r="C40" s="30">
        <f>3-1.5</f>
        <v>1.5</v>
      </c>
      <c r="D40" s="31"/>
      <c r="E40" s="32">
        <v>3</v>
      </c>
      <c r="F40" s="32">
        <v>3</v>
      </c>
    </row>
    <row r="41" spans="1:6" ht="63.75" customHeight="1">
      <c r="A41" s="14" t="s">
        <v>19</v>
      </c>
      <c r="B41" s="1" t="s">
        <v>56</v>
      </c>
      <c r="C41" s="10">
        <v>18922.4</v>
      </c>
      <c r="D41" s="26"/>
      <c r="E41" s="4">
        <v>18922.4</v>
      </c>
      <c r="F41" s="4">
        <v>18922.4</v>
      </c>
    </row>
    <row r="42" spans="1:6" ht="48" customHeight="1">
      <c r="A42" s="14" t="s">
        <v>79</v>
      </c>
      <c r="B42" s="1" t="s">
        <v>44</v>
      </c>
      <c r="C42" s="9">
        <v>6513.1</v>
      </c>
      <c r="D42" s="26"/>
      <c r="E42" s="4">
        <v>6513.1</v>
      </c>
      <c r="F42" s="4">
        <v>6513.1</v>
      </c>
    </row>
    <row r="43" spans="1:6" ht="102.75" customHeight="1">
      <c r="A43" s="14" t="s">
        <v>29</v>
      </c>
      <c r="B43" s="1" t="s">
        <v>58</v>
      </c>
      <c r="C43" s="10">
        <v>2303.4</v>
      </c>
      <c r="D43" s="26"/>
      <c r="E43" s="4">
        <v>2303.4</v>
      </c>
      <c r="F43" s="4">
        <v>2303.4</v>
      </c>
    </row>
    <row r="44" spans="1:6" ht="111.75" customHeight="1">
      <c r="A44" s="14" t="s">
        <v>100</v>
      </c>
      <c r="B44" s="1" t="s">
        <v>99</v>
      </c>
      <c r="C44" s="8">
        <v>3000</v>
      </c>
      <c r="D44" s="28"/>
      <c r="E44" s="16">
        <v>0</v>
      </c>
      <c r="F44" s="16">
        <v>0</v>
      </c>
    </row>
    <row r="45" spans="1:6" ht="50.25" customHeight="1">
      <c r="A45" s="14" t="s">
        <v>17</v>
      </c>
      <c r="B45" s="1" t="s">
        <v>51</v>
      </c>
      <c r="C45" s="10">
        <v>5317.2</v>
      </c>
      <c r="D45" s="26"/>
      <c r="E45" s="5">
        <v>5317.2</v>
      </c>
      <c r="F45" s="5">
        <v>5317.2</v>
      </c>
    </row>
    <row r="46" spans="1:6" ht="60.75" customHeight="1">
      <c r="A46" s="14" t="s">
        <v>85</v>
      </c>
      <c r="B46" s="1" t="s">
        <v>54</v>
      </c>
      <c r="C46" s="10">
        <v>25744.5</v>
      </c>
      <c r="D46" s="26"/>
      <c r="E46" s="4">
        <v>25744.5</v>
      </c>
      <c r="F46" s="4">
        <v>25744.5</v>
      </c>
    </row>
    <row r="47" spans="1:6" ht="49.5" customHeight="1">
      <c r="A47" s="14" t="s">
        <v>18</v>
      </c>
      <c r="B47" s="1" t="s">
        <v>53</v>
      </c>
      <c r="C47" s="10">
        <v>1402.8</v>
      </c>
      <c r="D47" s="26"/>
      <c r="E47" s="4">
        <v>1402.8</v>
      </c>
      <c r="F47" s="4">
        <v>1402.8</v>
      </c>
    </row>
    <row r="48" spans="1:6" ht="79.5" customHeight="1">
      <c r="A48" s="14" t="s">
        <v>26</v>
      </c>
      <c r="B48" s="1" t="s">
        <v>40</v>
      </c>
      <c r="C48" s="9">
        <v>1015.6</v>
      </c>
      <c r="D48" s="26"/>
      <c r="E48" s="4">
        <v>1015.6</v>
      </c>
      <c r="F48" s="4">
        <v>1015.6</v>
      </c>
    </row>
    <row r="49" spans="1:6" ht="97.5" customHeight="1">
      <c r="A49" s="14" t="s">
        <v>98</v>
      </c>
      <c r="B49" s="1" t="s">
        <v>97</v>
      </c>
      <c r="C49" s="8">
        <v>284</v>
      </c>
      <c r="D49" s="26"/>
      <c r="E49" s="4">
        <v>0</v>
      </c>
      <c r="F49" s="4">
        <v>0</v>
      </c>
    </row>
    <row r="50" spans="1:6" ht="81" customHeight="1">
      <c r="A50" s="14" t="s">
        <v>27</v>
      </c>
      <c r="B50" s="29" t="s">
        <v>45</v>
      </c>
      <c r="C50" s="10">
        <v>69.2</v>
      </c>
      <c r="D50" s="26"/>
      <c r="E50" s="4">
        <v>69.2</v>
      </c>
      <c r="F50" s="4">
        <v>69.2</v>
      </c>
    </row>
    <row r="51" spans="1:6" ht="97.5" customHeight="1">
      <c r="A51" s="14" t="s">
        <v>25</v>
      </c>
      <c r="B51" s="1" t="s">
        <v>59</v>
      </c>
      <c r="C51" s="10">
        <v>5.5</v>
      </c>
      <c r="D51" s="26"/>
      <c r="E51" s="4">
        <v>5.5</v>
      </c>
      <c r="F51" s="4">
        <v>5.5</v>
      </c>
    </row>
    <row r="52" spans="1:6" ht="110.25" customHeight="1">
      <c r="A52" s="36" t="s">
        <v>121</v>
      </c>
      <c r="B52" s="1" t="s">
        <v>120</v>
      </c>
      <c r="C52" s="10">
        <v>20.3</v>
      </c>
      <c r="D52" s="26"/>
      <c r="E52" s="4">
        <v>0</v>
      </c>
      <c r="F52" s="4">
        <v>0</v>
      </c>
    </row>
    <row r="53" spans="1:6" ht="160.5" customHeight="1">
      <c r="A53" s="14" t="s">
        <v>30</v>
      </c>
      <c r="B53" s="1" t="s">
        <v>60</v>
      </c>
      <c r="C53" s="8">
        <f>22.4+147.9</f>
        <v>170.3</v>
      </c>
      <c r="D53" s="31"/>
      <c r="E53" s="33">
        <v>22.4</v>
      </c>
      <c r="F53" s="33">
        <v>22.4</v>
      </c>
    </row>
    <row r="54" spans="1:6" ht="187.5" customHeight="1">
      <c r="A54" s="14" t="s">
        <v>28</v>
      </c>
      <c r="B54" s="1" t="s">
        <v>41</v>
      </c>
      <c r="C54" s="9">
        <v>219</v>
      </c>
      <c r="D54" s="26"/>
      <c r="E54" s="5">
        <v>219</v>
      </c>
      <c r="F54" s="5">
        <v>219</v>
      </c>
    </row>
    <row r="55" spans="1:6" ht="48" customHeight="1">
      <c r="A55" s="20" t="s">
        <v>5</v>
      </c>
      <c r="B55" s="1" t="s">
        <v>62</v>
      </c>
      <c r="C55" s="8">
        <f>16394.2-500-246.4</f>
        <v>15647.800000000001</v>
      </c>
      <c r="D55" s="31"/>
      <c r="E55" s="33">
        <v>16394.2</v>
      </c>
      <c r="F55" s="33">
        <v>16394.2</v>
      </c>
    </row>
    <row r="56" spans="1:6" ht="79.5" customHeight="1">
      <c r="A56" s="20" t="s">
        <v>91</v>
      </c>
      <c r="B56" s="1" t="s">
        <v>42</v>
      </c>
      <c r="C56" s="8">
        <f>1730.1+169.9</f>
        <v>1900</v>
      </c>
      <c r="D56" s="9">
        <v>1730.1</v>
      </c>
      <c r="E56" s="9">
        <v>1730.1</v>
      </c>
      <c r="F56" s="4">
        <v>1730.1</v>
      </c>
    </row>
    <row r="57" spans="1:6" ht="64.5" customHeight="1">
      <c r="A57" s="14" t="s">
        <v>71</v>
      </c>
      <c r="B57" s="1" t="s">
        <v>39</v>
      </c>
      <c r="C57" s="9">
        <f>7317.5+2581.1</f>
        <v>9898.6</v>
      </c>
      <c r="D57" s="26"/>
      <c r="E57" s="4">
        <f>6967.2-29.7</f>
        <v>6937.5</v>
      </c>
      <c r="F57" s="4">
        <f>6511.9-67.5</f>
        <v>6444.4</v>
      </c>
    </row>
    <row r="58" spans="1:6" ht="62.25" customHeight="1">
      <c r="A58" s="20" t="s">
        <v>78</v>
      </c>
      <c r="B58" s="1" t="s">
        <v>43</v>
      </c>
      <c r="C58" s="9">
        <v>540.9</v>
      </c>
      <c r="D58" s="26"/>
      <c r="E58" s="4">
        <v>546.8</v>
      </c>
      <c r="F58" s="4">
        <v>566.8</v>
      </c>
    </row>
    <row r="59" spans="1:6" ht="78.75" customHeight="1">
      <c r="A59" s="14" t="s">
        <v>89</v>
      </c>
      <c r="B59" s="1" t="s">
        <v>72</v>
      </c>
      <c r="C59" s="9">
        <v>348.6</v>
      </c>
      <c r="D59" s="26"/>
      <c r="E59" s="4">
        <v>22.7</v>
      </c>
      <c r="F59" s="4">
        <v>36.6</v>
      </c>
    </row>
    <row r="60" spans="1:6" ht="35.25" customHeight="1">
      <c r="A60" s="20" t="s">
        <v>4</v>
      </c>
      <c r="B60" s="1" t="s">
        <v>48</v>
      </c>
      <c r="C60" s="10">
        <v>12973.3</v>
      </c>
      <c r="D60" s="26"/>
      <c r="E60" s="4">
        <v>13235.2</v>
      </c>
      <c r="F60" s="4">
        <v>13234.4</v>
      </c>
    </row>
    <row r="61" spans="1:6" ht="48.75" customHeight="1">
      <c r="A61" s="14" t="s">
        <v>92</v>
      </c>
      <c r="B61" s="1" t="s">
        <v>73</v>
      </c>
      <c r="C61" s="8">
        <f>1568.8+134.8-0.1+109.9</f>
        <v>1813.4</v>
      </c>
      <c r="D61" s="31"/>
      <c r="E61" s="33">
        <v>1613.1</v>
      </c>
      <c r="F61" s="33">
        <v>1145.6</v>
      </c>
    </row>
    <row r="62" spans="1:6" ht="78.75" customHeight="1">
      <c r="A62" s="14" t="s">
        <v>80</v>
      </c>
      <c r="B62" s="1" t="s">
        <v>46</v>
      </c>
      <c r="C62" s="10">
        <v>428.1</v>
      </c>
      <c r="D62" s="26"/>
      <c r="E62" s="4">
        <v>428.1</v>
      </c>
      <c r="F62" s="4">
        <v>428.1</v>
      </c>
    </row>
    <row r="63" spans="1:6" ht="18" customHeight="1">
      <c r="A63" s="2" t="s">
        <v>63</v>
      </c>
      <c r="B63" s="7" t="s">
        <v>77</v>
      </c>
      <c r="C63" s="11">
        <f>C64+C66+C65</f>
        <v>11052.5</v>
      </c>
      <c r="D63" s="11">
        <f>D66</f>
        <v>0</v>
      </c>
      <c r="E63" s="11">
        <f>E64+E66</f>
        <v>470.4</v>
      </c>
      <c r="F63" s="11">
        <f>F64+F66</f>
        <v>470.4</v>
      </c>
    </row>
    <row r="64" spans="1:6" ht="75.75" customHeight="1">
      <c r="A64" s="6" t="s">
        <v>65</v>
      </c>
      <c r="B64" s="12" t="s">
        <v>64</v>
      </c>
      <c r="C64" s="10">
        <f>470.4+100</f>
        <v>570.4</v>
      </c>
      <c r="D64" s="26"/>
      <c r="E64" s="13">
        <v>470.4</v>
      </c>
      <c r="F64" s="13">
        <v>470.4</v>
      </c>
    </row>
    <row r="65" spans="1:6" ht="75.75" customHeight="1">
      <c r="A65" s="6" t="s">
        <v>116</v>
      </c>
      <c r="B65" s="34" t="s">
        <v>117</v>
      </c>
      <c r="C65" s="30">
        <v>34</v>
      </c>
      <c r="D65" s="31"/>
      <c r="E65" s="35">
        <v>0</v>
      </c>
      <c r="F65" s="35">
        <v>0</v>
      </c>
    </row>
    <row r="66" spans="1:6" ht="51" customHeight="1">
      <c r="A66" s="6" t="s">
        <v>93</v>
      </c>
      <c r="B66" s="34" t="s">
        <v>94</v>
      </c>
      <c r="C66" s="30">
        <f>3766.8+2785.4+1729+2166.9</f>
        <v>10448.1</v>
      </c>
      <c r="D66" s="31"/>
      <c r="E66" s="35">
        <v>0</v>
      </c>
      <c r="F66" s="13">
        <v>0</v>
      </c>
    </row>
  </sheetData>
  <sheetProtection/>
  <mergeCells count="12">
    <mergeCell ref="A6:F6"/>
    <mergeCell ref="A7:F7"/>
    <mergeCell ref="A1:F1"/>
    <mergeCell ref="A2:F2"/>
    <mergeCell ref="A3:F3"/>
    <mergeCell ref="A4:F4"/>
    <mergeCell ref="A8:F8"/>
    <mergeCell ref="A9:A10"/>
    <mergeCell ref="B9:B10"/>
    <mergeCell ref="C9:C10"/>
    <mergeCell ref="E9:E10"/>
    <mergeCell ref="F9:F10"/>
  </mergeCells>
  <printOptions/>
  <pageMargins left="0.7874015748031497" right="0.3937007874015748" top="0.72" bottom="0.45" header="0.5118110236220472" footer="0.34"/>
  <pageSetup fitToHeight="15" fitToWidth="1" horizontalDpi="600" verticalDpi="600" orientation="portrait" paperSize="9" scale="67" r:id="rId1"/>
  <ignoredErrors>
    <ignoredError sqref="B13:B14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Com-fin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budj_3</dc:creator>
  <cp:keywords/>
  <dc:description/>
  <cp:lastModifiedBy>Admin</cp:lastModifiedBy>
  <cp:lastPrinted>2018-10-22T08:57:43Z</cp:lastPrinted>
  <dcterms:created xsi:type="dcterms:W3CDTF">2012-11-02T12:54:42Z</dcterms:created>
  <dcterms:modified xsi:type="dcterms:W3CDTF">2018-10-23T09:10:12Z</dcterms:modified>
  <cp:category/>
  <cp:version/>
  <cp:contentType/>
  <cp:contentStatus/>
</cp:coreProperties>
</file>