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169" i="1"/>
  <c r="K169"/>
  <c r="J169"/>
  <c r="L168"/>
  <c r="K168"/>
  <c r="J168"/>
  <c r="K167"/>
  <c r="K166"/>
  <c r="L165"/>
  <c r="K165"/>
  <c r="J165"/>
  <c r="K164"/>
  <c r="K163"/>
  <c r="K162"/>
  <c r="L161"/>
  <c r="K161"/>
  <c r="J161"/>
  <c r="K160"/>
  <c r="L159"/>
  <c r="K159"/>
  <c r="J159"/>
  <c r="K158"/>
  <c r="K157"/>
  <c r="L156"/>
  <c r="K156"/>
  <c r="J156"/>
  <c r="K155"/>
  <c r="L154"/>
  <c r="K154"/>
  <c r="J154"/>
  <c r="K153"/>
  <c r="L152"/>
  <c r="K152"/>
  <c r="J152"/>
  <c r="K151"/>
  <c r="L150"/>
  <c r="K150"/>
  <c r="J150"/>
  <c r="K149"/>
  <c r="L148"/>
  <c r="K148"/>
  <c r="J148"/>
  <c r="K147"/>
  <c r="L146"/>
  <c r="K146"/>
  <c r="J146"/>
  <c r="K145"/>
  <c r="L144"/>
  <c r="K144"/>
  <c r="J144"/>
  <c r="K143"/>
  <c r="L142"/>
  <c r="K142"/>
  <c r="J142"/>
  <c r="K141"/>
  <c r="L140"/>
  <c r="K140"/>
  <c r="J140"/>
  <c r="K139"/>
  <c r="L138"/>
  <c r="K138"/>
  <c r="J138"/>
  <c r="K137"/>
  <c r="L136"/>
  <c r="K136"/>
  <c r="J136"/>
  <c r="K135"/>
  <c r="K134"/>
  <c r="L133"/>
  <c r="K133"/>
  <c r="J133"/>
  <c r="K132"/>
  <c r="L131"/>
  <c r="K131"/>
  <c r="J131"/>
  <c r="K130"/>
  <c r="L129"/>
  <c r="K129"/>
  <c r="J129"/>
  <c r="K128"/>
  <c r="L127"/>
  <c r="K127"/>
  <c r="J127"/>
  <c r="K126"/>
  <c r="L125"/>
  <c r="K125"/>
  <c r="J125"/>
  <c r="K124"/>
  <c r="L123"/>
  <c r="K123"/>
  <c r="J123"/>
  <c r="K122"/>
  <c r="K121"/>
  <c r="L120"/>
  <c r="K120"/>
  <c r="J120"/>
  <c r="K119"/>
  <c r="L118"/>
  <c r="K118"/>
  <c r="J118"/>
  <c r="K117"/>
  <c r="K116"/>
  <c r="K115"/>
  <c r="K114"/>
  <c r="L113"/>
  <c r="K113"/>
  <c r="J113"/>
  <c r="K112"/>
  <c r="L111"/>
  <c r="K111"/>
  <c r="J111"/>
  <c r="K110"/>
  <c r="K109"/>
  <c r="L108"/>
  <c r="K108"/>
  <c r="J108"/>
  <c r="K107"/>
  <c r="L106"/>
  <c r="K106"/>
  <c r="J106"/>
  <c r="L105"/>
  <c r="K105"/>
  <c r="J105"/>
  <c r="K104"/>
  <c r="L103"/>
  <c r="K103"/>
  <c r="J103"/>
  <c r="K102"/>
  <c r="L101"/>
  <c r="K101"/>
  <c r="J101"/>
  <c r="K100"/>
  <c r="L99"/>
  <c r="K99"/>
  <c r="J99"/>
  <c r="L98"/>
  <c r="K98"/>
  <c r="J98"/>
  <c r="K97"/>
  <c r="L96"/>
  <c r="K96"/>
  <c r="J96"/>
  <c r="K95"/>
  <c r="L94"/>
  <c r="K94"/>
  <c r="J94"/>
  <c r="K93"/>
  <c r="L92"/>
  <c r="K92"/>
  <c r="J92"/>
  <c r="K91"/>
  <c r="L90"/>
  <c r="K90"/>
  <c r="J90"/>
  <c r="L89"/>
  <c r="K89"/>
  <c r="J89"/>
  <c r="L88"/>
  <c r="K88"/>
  <c r="J88"/>
  <c r="K87"/>
  <c r="K86"/>
  <c r="L85"/>
  <c r="K85"/>
  <c r="J85"/>
  <c r="L84"/>
  <c r="K84"/>
  <c r="J84"/>
  <c r="K83"/>
  <c r="K82"/>
  <c r="L81"/>
  <c r="K81"/>
  <c r="J81"/>
  <c r="K80"/>
  <c r="K79"/>
  <c r="K78"/>
  <c r="L77"/>
  <c r="K77"/>
  <c r="J77"/>
  <c r="L76"/>
  <c r="K76"/>
  <c r="J76"/>
  <c r="L75"/>
  <c r="K75"/>
  <c r="J75"/>
  <c r="K74"/>
  <c r="K73"/>
  <c r="L72"/>
  <c r="K72"/>
  <c r="J72"/>
  <c r="K71"/>
  <c r="K70"/>
  <c r="L69"/>
  <c r="K69"/>
  <c r="J69"/>
  <c r="K68"/>
  <c r="K67"/>
  <c r="L66"/>
  <c r="K66"/>
  <c r="J66"/>
  <c r="K65"/>
  <c r="L64"/>
  <c r="K64"/>
  <c r="J64"/>
  <c r="L63"/>
  <c r="K63"/>
  <c r="J63"/>
  <c r="L62"/>
  <c r="K62"/>
  <c r="J62"/>
  <c r="K61"/>
  <c r="K60"/>
  <c r="L59"/>
  <c r="K59"/>
  <c r="J59"/>
  <c r="K58"/>
  <c r="K57"/>
  <c r="L56"/>
  <c r="K56"/>
  <c r="J56"/>
  <c r="K55"/>
  <c r="K54"/>
  <c r="L53"/>
  <c r="K53"/>
  <c r="J53"/>
  <c r="K52"/>
  <c r="L51"/>
  <c r="K51"/>
  <c r="J51"/>
  <c r="K50"/>
  <c r="K49"/>
  <c r="K48"/>
  <c r="L47"/>
  <c r="K47"/>
  <c r="J47"/>
  <c r="K46"/>
  <c r="L45"/>
  <c r="K45"/>
  <c r="J45"/>
  <c r="K44"/>
  <c r="K43"/>
  <c r="L42"/>
  <c r="K42"/>
  <c r="J42"/>
  <c r="K41"/>
  <c r="L40"/>
  <c r="K40"/>
  <c r="J40"/>
  <c r="K39"/>
  <c r="L38"/>
  <c r="K38"/>
  <c r="J38"/>
  <c r="L37"/>
  <c r="K37"/>
  <c r="J37"/>
  <c r="K36"/>
  <c r="L35"/>
  <c r="K35"/>
  <c r="J35"/>
  <c r="K34"/>
  <c r="L33"/>
  <c r="K33"/>
  <c r="J33"/>
  <c r="K32"/>
  <c r="K31"/>
  <c r="K30"/>
  <c r="L29"/>
  <c r="K29"/>
  <c r="J29"/>
  <c r="L28"/>
  <c r="K28"/>
  <c r="J28"/>
  <c r="L27"/>
  <c r="K27"/>
  <c r="J27"/>
  <c r="L26"/>
  <c r="K26"/>
  <c r="J26"/>
  <c r="K25"/>
  <c r="K24"/>
  <c r="L23"/>
  <c r="K23"/>
  <c r="J23"/>
  <c r="L22"/>
  <c r="K22"/>
  <c r="J22"/>
  <c r="L21"/>
  <c r="K21"/>
  <c r="J21"/>
  <c r="L20"/>
  <c r="K20"/>
  <c r="J20"/>
  <c r="K19"/>
  <c r="K18"/>
  <c r="K17"/>
  <c r="L481"/>
  <c r="K481"/>
  <c r="J481"/>
  <c r="K480"/>
  <c r="K479"/>
  <c r="K478"/>
  <c r="K477"/>
  <c r="L476"/>
  <c r="K476"/>
  <c r="J476"/>
  <c r="K475"/>
  <c r="K474"/>
  <c r="K473"/>
  <c r="L472"/>
  <c r="K472"/>
  <c r="J472"/>
  <c r="K471"/>
  <c r="K470"/>
  <c r="L469"/>
  <c r="K469"/>
  <c r="J469"/>
  <c r="K468"/>
  <c r="K467"/>
  <c r="L466"/>
  <c r="K466"/>
  <c r="J466"/>
  <c r="L465"/>
  <c r="K465"/>
  <c r="J465"/>
  <c r="L464"/>
  <c r="K464"/>
  <c r="J464"/>
  <c r="L463"/>
  <c r="K463"/>
  <c r="J463"/>
  <c r="K462"/>
  <c r="K461"/>
  <c r="K460"/>
  <c r="L459"/>
  <c r="K459"/>
  <c r="J459"/>
  <c r="L458"/>
  <c r="K458"/>
  <c r="J458"/>
  <c r="K457"/>
  <c r="K456"/>
  <c r="L455"/>
  <c r="K455"/>
  <c r="J455"/>
  <c r="K454"/>
  <c r="K453"/>
  <c r="L452"/>
  <c r="K452"/>
  <c r="J452"/>
  <c r="K451"/>
  <c r="K450"/>
  <c r="K449"/>
  <c r="K448"/>
  <c r="L447"/>
  <c r="K447"/>
  <c r="J447"/>
  <c r="K446"/>
  <c r="L445"/>
  <c r="K445"/>
  <c r="J445"/>
  <c r="K444"/>
  <c r="K443"/>
  <c r="L442"/>
  <c r="K442"/>
  <c r="J442"/>
  <c r="K441"/>
  <c r="K440"/>
  <c r="K439"/>
  <c r="L438"/>
  <c r="K438"/>
  <c r="J438"/>
  <c r="K437"/>
  <c r="K436"/>
  <c r="L435"/>
  <c r="K435"/>
  <c r="J435"/>
  <c r="K434"/>
  <c r="L433"/>
  <c r="K433"/>
  <c r="J433"/>
  <c r="K432"/>
  <c r="K431"/>
  <c r="L430"/>
  <c r="K430"/>
  <c r="J430"/>
  <c r="K429"/>
  <c r="K428"/>
  <c r="K427"/>
  <c r="L426"/>
  <c r="K426"/>
  <c r="J426"/>
  <c r="L425"/>
  <c r="K425"/>
  <c r="J425"/>
  <c r="K424"/>
  <c r="L423"/>
  <c r="K423"/>
  <c r="J423"/>
  <c r="K422"/>
  <c r="K421"/>
  <c r="L420"/>
  <c r="K420"/>
  <c r="J420"/>
  <c r="K419"/>
  <c r="K418"/>
  <c r="K417"/>
  <c r="L416"/>
  <c r="K416"/>
  <c r="J416"/>
  <c r="K415"/>
  <c r="K414"/>
  <c r="L413"/>
  <c r="K413"/>
  <c r="J413"/>
  <c r="K412"/>
  <c r="K411"/>
  <c r="K410"/>
  <c r="K409"/>
  <c r="L408"/>
  <c r="K408"/>
  <c r="J408"/>
  <c r="L407"/>
  <c r="K407"/>
  <c r="J407"/>
  <c r="K406"/>
  <c r="K405"/>
  <c r="L404"/>
  <c r="K404"/>
  <c r="J404"/>
  <c r="K403"/>
  <c r="K402"/>
  <c r="L401"/>
  <c r="K401"/>
  <c r="J401"/>
  <c r="L400"/>
  <c r="K400"/>
  <c r="J400"/>
  <c r="L399"/>
  <c r="K399"/>
  <c r="J399"/>
  <c r="K398"/>
  <c r="L397"/>
  <c r="K397"/>
  <c r="J397"/>
  <c r="L396"/>
  <c r="K396"/>
  <c r="J396"/>
  <c r="L395"/>
  <c r="K395"/>
  <c r="J395"/>
  <c r="K394"/>
  <c r="K393"/>
  <c r="K392"/>
  <c r="L391"/>
  <c r="K391"/>
  <c r="J391"/>
  <c r="L390"/>
  <c r="K390"/>
  <c r="J390"/>
  <c r="K389"/>
  <c r="L388"/>
  <c r="K388"/>
  <c r="J388"/>
  <c r="L387"/>
  <c r="K387"/>
  <c r="J387"/>
  <c r="K386"/>
  <c r="K385"/>
  <c r="L384"/>
  <c r="K384"/>
  <c r="J384"/>
  <c r="K383"/>
  <c r="K382"/>
  <c r="K381"/>
  <c r="K380"/>
  <c r="L379"/>
  <c r="K379"/>
  <c r="J379"/>
  <c r="L378"/>
  <c r="K378"/>
  <c r="J378"/>
  <c r="L377"/>
  <c r="K377"/>
  <c r="J377"/>
  <c r="K376"/>
  <c r="K375"/>
  <c r="L374"/>
  <c r="K374"/>
  <c r="J374"/>
  <c r="K373"/>
  <c r="K372"/>
  <c r="L371"/>
  <c r="K371"/>
  <c r="J371"/>
  <c r="L370"/>
  <c r="K370"/>
  <c r="J370"/>
  <c r="L369"/>
  <c r="K369"/>
  <c r="J369"/>
  <c r="K368"/>
  <c r="L367"/>
  <c r="K367"/>
  <c r="J367"/>
  <c r="L366"/>
  <c r="K366"/>
  <c r="J366"/>
  <c r="L365"/>
  <c r="K365"/>
  <c r="J365"/>
  <c r="K364"/>
  <c r="K363"/>
  <c r="K362"/>
  <c r="L361"/>
  <c r="K361"/>
  <c r="J361"/>
  <c r="K360"/>
  <c r="L359"/>
  <c r="K359"/>
  <c r="J359"/>
  <c r="L358"/>
  <c r="K358"/>
  <c r="J358"/>
  <c r="K357"/>
  <c r="K356"/>
  <c r="L355"/>
  <c r="K355"/>
  <c r="J355"/>
  <c r="K354"/>
  <c r="K353"/>
  <c r="L352"/>
  <c r="K352"/>
  <c r="J352"/>
  <c r="K351"/>
  <c r="K350"/>
  <c r="K349"/>
  <c r="L348"/>
  <c r="K348"/>
  <c r="J348"/>
  <c r="L347"/>
  <c r="K347"/>
  <c r="J347"/>
  <c r="K346"/>
  <c r="L345"/>
  <c r="K345"/>
  <c r="J345"/>
  <c r="K344"/>
  <c r="K343"/>
  <c r="K342"/>
  <c r="L341"/>
  <c r="K341"/>
  <c r="J341"/>
  <c r="L340"/>
  <c r="K340"/>
  <c r="J340"/>
  <c r="K339"/>
  <c r="L338"/>
  <c r="K338"/>
  <c r="J338"/>
  <c r="L337"/>
  <c r="K337"/>
  <c r="J337"/>
  <c r="K336"/>
  <c r="K335"/>
  <c r="L334"/>
  <c r="K334"/>
  <c r="J334"/>
  <c r="L333"/>
  <c r="K333"/>
  <c r="J333"/>
  <c r="K332"/>
  <c r="K331"/>
  <c r="K330"/>
  <c r="L329"/>
  <c r="K329"/>
  <c r="J329"/>
  <c r="L328"/>
  <c r="K328"/>
  <c r="J328"/>
  <c r="K327"/>
  <c r="L326"/>
  <c r="K326"/>
  <c r="J326"/>
  <c r="K325"/>
  <c r="K324"/>
  <c r="L323"/>
  <c r="K323"/>
  <c r="J323"/>
  <c r="K322"/>
  <c r="K321"/>
  <c r="K320"/>
  <c r="K319"/>
  <c r="L318"/>
  <c r="K318"/>
  <c r="J318"/>
  <c r="K317"/>
  <c r="K316"/>
  <c r="K315"/>
  <c r="K314"/>
  <c r="L313"/>
  <c r="K313"/>
  <c r="J313"/>
  <c r="K312"/>
  <c r="K311"/>
  <c r="K310"/>
  <c r="L309"/>
  <c r="K309"/>
  <c r="J309"/>
  <c r="K308"/>
  <c r="K307"/>
  <c r="K306"/>
  <c r="L305"/>
  <c r="K305"/>
  <c r="J305"/>
  <c r="K304"/>
  <c r="L303"/>
  <c r="K303"/>
  <c r="J303"/>
  <c r="K302"/>
  <c r="K301"/>
  <c r="L300"/>
  <c r="K300"/>
  <c r="J300"/>
  <c r="K299"/>
  <c r="K298"/>
  <c r="L297"/>
  <c r="K297"/>
  <c r="J297"/>
  <c r="K296"/>
  <c r="K295"/>
  <c r="K294"/>
  <c r="L293"/>
  <c r="K293"/>
  <c r="J293"/>
  <c r="K292"/>
  <c r="K291"/>
  <c r="K290"/>
  <c r="K289"/>
  <c r="L288"/>
  <c r="K288"/>
  <c r="J288"/>
  <c r="K287"/>
  <c r="K286"/>
  <c r="L285"/>
  <c r="K285"/>
  <c r="J285"/>
  <c r="K284"/>
  <c r="K283"/>
  <c r="K282"/>
  <c r="L281"/>
  <c r="K281"/>
  <c r="J281"/>
  <c r="K280"/>
  <c r="L279"/>
  <c r="K279"/>
  <c r="J279"/>
  <c r="K278"/>
  <c r="K277"/>
  <c r="K276"/>
  <c r="L275"/>
  <c r="K275"/>
  <c r="J275"/>
  <c r="K274"/>
  <c r="K273"/>
  <c r="K272"/>
  <c r="K271"/>
  <c r="L270"/>
  <c r="K270"/>
  <c r="J270"/>
  <c r="K269"/>
  <c r="L268"/>
  <c r="K268"/>
  <c r="J268"/>
  <c r="K267"/>
  <c r="K266"/>
  <c r="L265"/>
  <c r="K265"/>
  <c r="J265"/>
  <c r="K264"/>
  <c r="K263"/>
  <c r="L262"/>
  <c r="K262"/>
  <c r="J262"/>
  <c r="L261"/>
  <c r="K261"/>
  <c r="J261"/>
  <c r="K260"/>
  <c r="K259"/>
  <c r="K258"/>
  <c r="K257"/>
  <c r="L256"/>
  <c r="K256"/>
  <c r="J256"/>
  <c r="K255"/>
  <c r="K254"/>
  <c r="K253"/>
  <c r="L252"/>
  <c r="K252"/>
  <c r="J252"/>
  <c r="K251"/>
  <c r="K250"/>
  <c r="L249"/>
  <c r="K249"/>
  <c r="J249"/>
  <c r="L248"/>
  <c r="K248"/>
  <c r="J248"/>
  <c r="K247"/>
  <c r="L246"/>
  <c r="K246"/>
  <c r="J246"/>
  <c r="K245"/>
  <c r="K244"/>
  <c r="L243"/>
  <c r="K243"/>
  <c r="J243"/>
  <c r="L242"/>
  <c r="K242"/>
  <c r="J242"/>
  <c r="L241"/>
  <c r="K241"/>
  <c r="J241"/>
  <c r="K240"/>
  <c r="K239"/>
  <c r="K238"/>
  <c r="L237"/>
  <c r="K237"/>
  <c r="J237"/>
  <c r="K236"/>
  <c r="K235"/>
  <c r="L234"/>
  <c r="K234"/>
  <c r="J234"/>
  <c r="L233"/>
  <c r="K233"/>
  <c r="J233"/>
  <c r="L232"/>
  <c r="K232"/>
  <c r="J232"/>
  <c r="K231"/>
  <c r="K230"/>
  <c r="L229"/>
  <c r="K229"/>
  <c r="J229"/>
  <c r="K228"/>
  <c r="K227"/>
  <c r="L226"/>
  <c r="K226"/>
  <c r="J226"/>
  <c r="L225"/>
  <c r="K225"/>
  <c r="J225"/>
  <c r="L224"/>
  <c r="K224"/>
  <c r="J224"/>
  <c r="K223"/>
  <c r="K222"/>
  <c r="K221"/>
  <c r="L220"/>
  <c r="K220"/>
  <c r="J220"/>
  <c r="K219"/>
  <c r="K218"/>
  <c r="K217"/>
  <c r="L216"/>
  <c r="K216"/>
  <c r="J216"/>
  <c r="L215"/>
  <c r="K215"/>
  <c r="J215"/>
  <c r="L214"/>
  <c r="K214"/>
  <c r="J214"/>
  <c r="K213"/>
  <c r="L212"/>
  <c r="K212"/>
  <c r="J212"/>
  <c r="K211"/>
  <c r="K210"/>
  <c r="L209"/>
  <c r="K209"/>
  <c r="J209"/>
  <c r="K208"/>
  <c r="L207"/>
  <c r="K207"/>
  <c r="J207"/>
  <c r="K206"/>
  <c r="K205"/>
  <c r="L204"/>
  <c r="K204"/>
  <c r="J204"/>
  <c r="L203"/>
  <c r="K203"/>
  <c r="J203"/>
  <c r="L202"/>
  <c r="K202"/>
  <c r="J202"/>
  <c r="K201"/>
  <c r="K200"/>
  <c r="K199"/>
  <c r="L198"/>
  <c r="K198"/>
  <c r="J198"/>
  <c r="K197"/>
  <c r="K196"/>
  <c r="L195"/>
  <c r="K195"/>
  <c r="J195"/>
  <c r="K194"/>
  <c r="K193"/>
  <c r="L192"/>
  <c r="K192"/>
  <c r="J192"/>
  <c r="L191"/>
  <c r="K191"/>
  <c r="J191"/>
  <c r="L190"/>
  <c r="K190"/>
  <c r="J190"/>
  <c r="K189"/>
  <c r="K188"/>
  <c r="K187"/>
  <c r="L186"/>
  <c r="K186"/>
  <c r="J186"/>
  <c r="L185"/>
  <c r="K185"/>
  <c r="J185"/>
  <c r="L184"/>
  <c r="K184"/>
  <c r="J184"/>
  <c r="K183"/>
  <c r="K182"/>
  <c r="K181"/>
  <c r="K180"/>
  <c r="L515"/>
  <c r="K515"/>
  <c r="J515"/>
  <c r="L514"/>
  <c r="K514"/>
  <c r="J514"/>
  <c r="K513"/>
  <c r="K512"/>
  <c r="K511"/>
  <c r="K510"/>
  <c r="K509"/>
  <c r="K508"/>
  <c r="L507"/>
  <c r="K507"/>
  <c r="J507"/>
  <c r="L506"/>
  <c r="K506"/>
  <c r="J506"/>
  <c r="K505"/>
  <c r="K504"/>
  <c r="K503"/>
  <c r="K502"/>
  <c r="L501"/>
  <c r="K501"/>
  <c r="J501"/>
  <c r="L500"/>
  <c r="K500"/>
  <c r="J500"/>
  <c r="K499"/>
  <c r="K498"/>
  <c r="K497"/>
  <c r="K496"/>
  <c r="L528"/>
  <c r="K528"/>
  <c r="K527"/>
  <c r="K526"/>
  <c r="K525"/>
  <c r="L532"/>
  <c r="K532"/>
  <c r="K531"/>
  <c r="K530"/>
  <c r="K529"/>
  <c r="J523"/>
  <c r="J524"/>
  <c r="J522"/>
  <c r="J520"/>
  <c r="I484"/>
  <c r="H492"/>
  <c r="H484" s="1"/>
  <c r="I492"/>
  <c r="K519"/>
  <c r="K520"/>
  <c r="L520"/>
  <c r="J492"/>
</calcChain>
</file>

<file path=xl/sharedStrings.xml><?xml version="1.0" encoding="utf-8"?>
<sst xmlns="http://schemas.openxmlformats.org/spreadsheetml/2006/main" count="2931" uniqueCount="896">
  <si>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</si>
  <si>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</si>
  <si>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</si>
  <si>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</si>
  <si>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</si>
  <si>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</si>
  <si>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</si>
  <si>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</si>
  <si>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</si>
  <si>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</si>
  <si>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</si>
  <si>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</si>
  <si>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</si>
  <si>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</si>
  <si>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</si>
  <si>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</si>
  <si>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</si>
  <si>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</si>
  <si>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</si>
  <si>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</si>
  <si>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</si>
  <si>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</si>
  <si>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</si>
  <si>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</si>
  <si>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</si>
  <si>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</si>
  <si>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</si>
  <si>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</si>
  <si>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</si>
  <si>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</si>
  <si>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</si>
  <si>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</si>
  <si>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</si>
  <si>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</si>
  <si>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</si>
  <si>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</si>
  <si>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</si>
  <si>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</si>
  <si>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</si>
  <si>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</si>
  <si>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</si>
  <si>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</si>
  <si>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</si>
  <si>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</si>
  <si>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</si>
  <si>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</si>
  <si>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</si>
  <si>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</si>
  <si>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</si>
  <si>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</si>
  <si>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</si>
  <si>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</si>
  <si>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</si>
  <si>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</si>
  <si>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</si>
  <si>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</si>
  <si>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</si>
  <si>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</si>
  <si>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</si>
  <si>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</si>
  <si>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</si>
  <si>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января 2019 г.</t>
  </si>
  <si>
    <t>ГОД</t>
  </si>
  <si>
    <t>01.01.2019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</si>
  <si>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</si>
  <si>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</si>
  <si>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</si>
  <si>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</si>
  <si>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</si>
  <si>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</si>
  <si>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</si>
  <si>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</si>
  <si>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</si>
  <si>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</si>
  <si>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</si>
  <si>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</si>
  <si>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</si>
  <si>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</si>
  <si>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</si>
  <si>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</si>
  <si>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</si>
  <si>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</si>
  <si>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</si>
  <si>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</si>
  <si>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</si>
  <si>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</si>
  <si>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</si>
  <si>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</si>
  <si>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</si>
  <si>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</si>
  <si>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</si>
  <si>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</si>
  <si>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</si>
  <si>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</si>
  <si>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</si>
  <si>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</si>
  <si>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</si>
  <si>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</si>
  <si>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</si>
  <si>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</si>
  <si>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</si>
  <si>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</si>
  <si>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</si>
  <si>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</si>
  <si>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</si>
  <si>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</si>
  <si>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</si>
  <si>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</si>
  <si>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</si>
  <si>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</si>
  <si>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</si>
  <si>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</si>
  <si>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</si>
  <si>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</si>
  <si>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</si>
  <si>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</si>
  <si>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</si>
  <si>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</si>
  <si>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</si>
  <si>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</si>
  <si>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</si>
  <si>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</si>
  <si>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</si>
  <si>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</si>
  <si>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</si>
  <si>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</si>
  <si>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</si>
  <si>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</si>
  <si>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</si>
  <si>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</si>
  <si>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</si>
  <si>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</si>
  <si>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</si>
  <si>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</si>
  <si>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</si>
  <si>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</si>
  <si>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</si>
  <si>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</si>
  <si>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</si>
  <si>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</si>
  <si>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</si>
  <si>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</si>
  <si>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</si>
  <si>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</si>
  <si>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</si>
  <si>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</si>
  <si>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</si>
  <si>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</si>
  <si>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</si>
  <si>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</si>
  <si>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</si>
  <si>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</si>
  <si>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</si>
  <si>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</si>
  <si>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</si>
  <si>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</si>
  <si>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</si>
  <si>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</si>
  <si>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</si>
  <si>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</si>
  <si>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</si>
  <si>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</si>
  <si>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</si>
  <si>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</si>
  <si>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</si>
  <si>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</si>
  <si>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</si>
  <si>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</si>
  <si>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</si>
  <si>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</si>
  <si>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</si>
  <si>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</si>
  <si>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</si>
  <si>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</si>
  <si>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</si>
  <si>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</si>
  <si>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</si>
  <si>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</si>
  <si>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</si>
  <si>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</si>
  <si>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</si>
  <si>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</si>
  <si>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</si>
  <si>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</si>
  <si>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</si>
  <si>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</si>
  <si>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</si>
  <si>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</si>
  <si>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</si>
  <si>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</si>
  <si>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</si>
  <si>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</si>
  <si>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Исполнение судебных актов</t>
  </si>
  <si>
    <t>i6_00001040000000000830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</si>
  <si>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</si>
  <si>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</si>
  <si>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</si>
  <si>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</si>
  <si>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</si>
  <si>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</si>
  <si>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</si>
  <si>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</si>
  <si>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</si>
  <si>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</si>
  <si>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</si>
  <si>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</si>
  <si>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</si>
  <si>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</si>
  <si>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</si>
  <si>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</si>
  <si>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</si>
  <si>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</si>
  <si>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</si>
  <si>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</si>
  <si>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</si>
  <si>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</si>
  <si>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</si>
  <si>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</si>
  <si>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</si>
  <si>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</si>
  <si>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</si>
  <si>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</si>
  <si>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</si>
  <si>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</si>
  <si>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</si>
  <si>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</si>
  <si>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</si>
  <si>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i6_00001130000000000200</t>
  </si>
  <si>
    <t>i6_00001130000000000240</t>
  </si>
  <si>
    <t>i6_00001130000000000500</t>
  </si>
  <si>
    <t>Субвенции</t>
  </si>
  <si>
    <t>530</t>
  </si>
  <si>
    <t>i6_00001130000000000800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</si>
  <si>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</si>
  <si>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</si>
  <si>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</si>
  <si>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</si>
  <si>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</si>
  <si>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</si>
  <si>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</si>
  <si>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</si>
  <si>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</si>
  <si>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</si>
  <si>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</si>
  <si>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</si>
  <si>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</si>
  <si>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</si>
  <si>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i6_00003090000000000100</t>
  </si>
  <si>
    <t>i6_00003090000000000120</t>
  </si>
  <si>
    <t>i6_00003090000000000200</t>
  </si>
  <si>
    <t>i6_00003090000000000240</t>
  </si>
  <si>
    <t>Предоставление субсидий бюджетным, автономным учреждениям и иным некоммерческим организациям</t>
  </si>
  <si>
    <t>i6_00003090000000000600</t>
  </si>
  <si>
    <t>600</t>
  </si>
  <si>
    <t>Субсидии бюджетным учреждениям</t>
  </si>
  <si>
    <t>i6_00003090000000000610</t>
  </si>
  <si>
    <t>610</t>
  </si>
  <si>
    <t>Субсидии бюджетным учреждениям на иные цели</t>
  </si>
  <si>
    <t>612</t>
  </si>
  <si>
    <t>Субсидии автономным учреждениям</t>
  </si>
  <si>
    <t>i6_00003090000000000620</t>
  </si>
  <si>
    <t>Субсидии автономным учреждениям на иные цели</t>
  </si>
  <si>
    <t>622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</si>
  <si>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</si>
  <si>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</si>
  <si>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</si>
  <si>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</si>
  <si>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</si>
  <si>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</si>
  <si>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</si>
  <si>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</si>
  <si>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</si>
  <si>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</si>
  <si>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</si>
  <si>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</si>
  <si>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</si>
  <si>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i6_00004090000000000500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</si>
  <si>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</si>
  <si>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</si>
  <si>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</si>
  <si>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</si>
  <si>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</si>
  <si>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i6_00004120000000000800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</si>
  <si>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</si>
  <si>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i6_00004120000000000810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</si>
  <si>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</si>
  <si>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</si>
  <si>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</si>
  <si>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</si>
  <si>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</si>
  <si>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</si>
  <si>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</si>
  <si>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</si>
  <si>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</si>
  <si>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</si>
  <si>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</si>
  <si>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</si>
  <si>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</si>
  <si>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</si>
  <si>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</si>
  <si>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</si>
  <si>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</si>
  <si>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</si>
  <si>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</si>
  <si>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</si>
  <si>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</si>
  <si>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</si>
  <si>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</si>
  <si>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</si>
  <si>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i6_00005020000000000600</t>
  </si>
  <si>
    <t>i6_00005020000000000610</t>
  </si>
  <si>
    <t>i6_00005020000000000620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</si>
  <si>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</si>
  <si>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</si>
  <si>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</si>
  <si>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</si>
  <si>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</si>
  <si>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</si>
  <si>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</si>
  <si>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</si>
  <si>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</si>
  <si>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</si>
  <si>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</si>
  <si>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</si>
  <si>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</si>
  <si>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</si>
  <si>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</si>
  <si>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</si>
  <si>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</si>
  <si>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</si>
  <si>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</si>
  <si>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</si>
  <si>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</si>
  <si>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</si>
  <si>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</si>
  <si>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</si>
  <si>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</si>
  <si>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</si>
  <si>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Социальное обеспечение и иные выплаты населению</t>
  </si>
  <si>
    <t>i6_00007010000000000300</t>
  </si>
  <si>
    <t>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</si>
  <si>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</si>
  <si>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</si>
  <si>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</si>
  <si>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</si>
  <si>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</si>
  <si>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</si>
  <si>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</si>
  <si>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</si>
  <si>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</si>
  <si>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</si>
  <si>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</si>
  <si>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i3_00007020000000000000</t>
  </si>
  <si>
    <t>0702</t>
  </si>
  <si>
    <t>i6_00007020000000000300</t>
  </si>
  <si>
    <t>i6_00007020000000000320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</si>
  <si>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</si>
  <si>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</si>
  <si>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</si>
  <si>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</si>
  <si>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</si>
  <si>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</si>
  <si>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</si>
  <si>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</si>
  <si>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</si>
  <si>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</si>
  <si>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</si>
  <si>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</si>
  <si>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</si>
  <si>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</si>
  <si>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</si>
  <si>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</si>
  <si>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i6_00007070000000000300</t>
  </si>
  <si>
    <t>i6_00007070000000000320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</si>
  <si>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</si>
  <si>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</si>
  <si>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</si>
  <si>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</si>
  <si>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</si>
  <si>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</si>
  <si>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</si>
  <si>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</si>
  <si>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</si>
  <si>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</si>
  <si>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</si>
  <si>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</si>
  <si>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</si>
  <si>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</si>
  <si>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</si>
  <si>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</si>
  <si>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</si>
  <si>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</si>
  <si>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</si>
  <si>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</si>
  <si>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</si>
  <si>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</si>
  <si>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</si>
  <si>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</si>
  <si>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</si>
  <si>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</si>
  <si>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</si>
  <si>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</si>
  <si>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</si>
  <si>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</si>
  <si>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</si>
  <si>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</si>
  <si>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</si>
  <si>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</si>
  <si>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</si>
  <si>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</si>
  <si>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</si>
  <si>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</si>
  <si>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</si>
  <si>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</si>
  <si>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</si>
  <si>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</si>
  <si>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</si>
  <si>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</si>
  <si>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</si>
  <si>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</si>
  <si>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</si>
  <si>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</si>
  <si>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</si>
  <si>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</si>
  <si>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</si>
  <si>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</si>
  <si>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</si>
  <si>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</si>
  <si>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</si>
  <si>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</si>
  <si>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</si>
  <si>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</si>
  <si>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</si>
  <si>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i6_00010030000000000200</t>
  </si>
  <si>
    <t>i6_00010030000000000240</t>
  </si>
  <si>
    <t>i6_00010030000000000300</t>
  </si>
  <si>
    <t>i6_00010030000000000310</t>
  </si>
  <si>
    <t>Пособия, компенсации, меры социальной поддержки по публичным нормативным обязательствам</t>
  </si>
  <si>
    <t>313</t>
  </si>
  <si>
    <t>i6_00010030000000000320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</si>
  <si>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</si>
  <si>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</si>
  <si>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</si>
  <si>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</si>
  <si>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</si>
  <si>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i6_00010040000000000200</t>
  </si>
  <si>
    <t>i6_00010040000000000240</t>
  </si>
  <si>
    <t>i6_00010040000000000300</t>
  </si>
  <si>
    <t>i6_00010040000000000310</t>
  </si>
  <si>
    <t>i6_00010040000000000320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</si>
  <si>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</si>
  <si>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</si>
  <si>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</si>
  <si>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</si>
  <si>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</si>
  <si>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i3_00010060000000000000</t>
  </si>
  <si>
    <t>1006</t>
  </si>
  <si>
    <t>i6_00010060000000000200</t>
  </si>
  <si>
    <t>i6_00010060000000000240</t>
  </si>
  <si>
    <t>i6_00010060000000000600</t>
  </si>
  <si>
    <t>i6_00010060000000000610</t>
  </si>
  <si>
    <t>i6_00010060000000000620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</si>
  <si>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</si>
  <si>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</si>
  <si>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</si>
  <si>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</si>
  <si>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</si>
  <si>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</si>
  <si>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i6_00011010000000000100</t>
  </si>
  <si>
    <t>i6_00011010000000000120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</si>
  <si>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</si>
  <si>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</si>
  <si>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i6_00011010000000000200</t>
  </si>
  <si>
    <t>i6_00011010000000000240</t>
  </si>
  <si>
    <t>i6_00011010000000000600</t>
  </si>
  <si>
    <t>i6_00011010000000000610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</si>
  <si>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</si>
  <si>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</si>
  <si>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</si>
  <si>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</si>
  <si>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</si>
  <si>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</si>
  <si>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</si>
  <si>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</si>
  <si>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</si>
  <si>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</si>
  <si>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</si>
  <si>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</si>
  <si>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</si>
  <si>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</si>
  <si>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</si>
  <si>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</si>
  <si>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</si>
  <si>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</si>
  <si>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</si>
  <si>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</si>
  <si>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</si>
  <si>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</si>
  <si>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</si>
  <si>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</si>
  <si>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</si>
  <si>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</si>
  <si>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</si>
  <si>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</si>
  <si>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</si>
  <si>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</si>
  <si>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</si>
  <si>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</si>
  <si>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</si>
  <si>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</si>
  <si>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</si>
  <si>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</si>
  <si>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</si>
  <si>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</si>
  <si>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</si>
  <si>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</si>
  <si>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</si>
  <si>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</si>
  <si>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</si>
  <si>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</si>
  <si>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</si>
  <si>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</si>
  <si>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</si>
  <si>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</si>
  <si>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</si>
  <si>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</si>
  <si>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</si>
  <si>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</si>
  <si>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</si>
  <si>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</si>
  <si>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</si>
  <si>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</si>
  <si>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</si>
  <si>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</si>
  <si>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</si>
  <si>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</si>
  <si>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</si>
  <si>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</si>
  <si>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</si>
  <si>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</si>
  <si>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</si>
  <si>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</si>
  <si>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</si>
  <si>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</si>
  <si>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</si>
  <si>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</si>
  <si>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</si>
  <si>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</si>
  <si>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</si>
  <si>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</si>
  <si>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</si>
  <si>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</si>
  <si>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</si>
  <si>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</si>
  <si>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</si>
  <si>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</si>
  <si>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</si>
  <si>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</si>
  <si>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</si>
  <si>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</si>
  <si>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</si>
  <si>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</si>
  <si>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</si>
  <si>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</si>
  <si>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</si>
  <si>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</si>
  <si>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</si>
  <si>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</si>
  <si>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</si>
  <si>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</si>
  <si>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</si>
  <si>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</si>
  <si>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</si>
  <si>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</si>
  <si>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</si>
  <si>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</si>
  <si>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</si>
  <si>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</si>
  <si>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</si>
  <si>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</si>
  <si>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</si>
  <si>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</si>
  <si>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</si>
  <si>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</si>
  <si>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</si>
  <si>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</si>
  <si>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</si>
  <si>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</si>
  <si>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</si>
  <si>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</si>
  <si>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</si>
  <si>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</si>
  <si>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</si>
  <si>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</si>
  <si>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</si>
  <si>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</si>
  <si>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</si>
  <si>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</si>
  <si>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</si>
  <si>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</si>
  <si>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</si>
  <si>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</si>
  <si>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</si>
  <si>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</si>
  <si>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</si>
  <si>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</si>
  <si>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</si>
  <si>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</si>
  <si>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</si>
  <si>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</si>
  <si>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</si>
  <si>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</si>
  <si>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</si>
  <si>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</si>
  <si>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</si>
  <si>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</si>
  <si>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</si>
  <si>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</si>
  <si>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</si>
  <si>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</si>
  <si>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</si>
  <si>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</si>
  <si>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</si>
  <si>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</si>
  <si>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</si>
  <si>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</si>
  <si>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</si>
  <si>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</si>
  <si>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</si>
  <si>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</si>
  <si>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</si>
  <si>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i2_00011105300000000120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</si>
  <si>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</si>
  <si>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</si>
  <si>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i2_00011105310000000120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</si>
  <si>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</si>
  <si>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11105313050000120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</si>
  <si>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</si>
  <si>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</si>
  <si>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</si>
  <si>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</si>
  <si>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</si>
  <si>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</si>
  <si>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</si>
  <si>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</si>
  <si>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</si>
  <si>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</si>
  <si>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</si>
  <si>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</si>
  <si>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</si>
  <si>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</si>
  <si>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</si>
  <si>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</si>
  <si>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</si>
  <si>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</si>
  <si>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</t>
  </si>
  <si>
    <t>11201041010000120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</si>
  <si>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</si>
  <si>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</si>
  <si>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</si>
  <si>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</si>
  <si>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</si>
  <si>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</si>
  <si>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</si>
  <si>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</si>
  <si>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</si>
  <si>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</si>
  <si>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</si>
  <si>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</si>
  <si>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</si>
  <si>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</si>
  <si>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</si>
  <si>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</si>
  <si>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</si>
  <si>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</si>
  <si>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</si>
  <si>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</si>
  <si>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</si>
  <si>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</si>
  <si>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</si>
  <si>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</si>
  <si>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</si>
  <si>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</si>
  <si>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</si>
  <si>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</si>
  <si>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</si>
  <si>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</si>
  <si>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</si>
  <si>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</si>
  <si>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</si>
  <si>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</si>
  <si>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</si>
  <si>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</si>
  <si>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</si>
  <si>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</si>
  <si>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</si>
  <si>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</si>
  <si>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</si>
  <si>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</si>
  <si>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</si>
  <si>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</si>
  <si>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</si>
  <si>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</si>
  <si>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</si>
  <si>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</si>
  <si>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лесного законодательства</t>
  </si>
  <si>
    <t>11625070000000140</t>
  </si>
  <si>
    <t>i2_00011625070000000140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</si>
  <si>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</si>
  <si>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</si>
  <si>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</si>
  <si>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</si>
  <si>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</si>
  <si>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</si>
  <si>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</si>
  <si>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</si>
  <si>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</si>
  <si>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</si>
  <si>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</si>
  <si>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</si>
  <si>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</si>
  <si>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</si>
  <si>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</si>
  <si>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</si>
  <si>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</si>
  <si>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</si>
  <si>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</si>
  <si>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</si>
  <si>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</si>
  <si>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</si>
  <si>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</si>
  <si>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</si>
  <si>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</si>
  <si>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</si>
  <si>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</si>
  <si>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</si>
  <si>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</si>
  <si>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</si>
  <si>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</si>
  <si>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</si>
  <si>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</si>
  <si>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</si>
  <si>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</si>
  <si>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</si>
  <si>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</si>
  <si>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</si>
  <si>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</si>
  <si>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</si>
  <si>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</si>
  <si>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</si>
  <si>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</si>
  <si>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</si>
  <si>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</si>
  <si>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</si>
  <si>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</si>
  <si>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</si>
  <si>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</si>
  <si>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</si>
  <si>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</si>
  <si>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</si>
  <si>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Дотации бюджетам на поддержку мер по обеспечению сбалансированности бюджетов</t>
  </si>
  <si>
    <t>20215002000000151</t>
  </si>
  <si>
    <t>i2_00020215002000000151</t>
  </si>
  <si>
    <t>Дотации бюджетам муниципальных районов на поддержку мер по обеспечению сбалансированности бюджетов</t>
  </si>
  <si>
    <t>20215002050000151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</si>
  <si>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</si>
  <si>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</si>
  <si>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</si>
  <si>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</si>
  <si>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</si>
  <si>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</si>
  <si>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</si>
  <si>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</si>
  <si>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</si>
  <si>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20225467000000151</t>
  </si>
  <si>
    <t>i2_00020225467000000151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</si>
  <si>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</si>
  <si>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</si>
  <si>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на реализацию мероприятий по обеспечению жильем молодых семей</t>
  </si>
  <si>
    <t>20225497000000151</t>
  </si>
  <si>
    <t>i2_00020225497000000151</t>
  </si>
  <si>
    <t>Субсидии бюджетам муниципальных районов на реализацию мероприятий по обеспечению жильем молодых семей</t>
  </si>
  <si>
    <t>20225497050000151</t>
  </si>
  <si>
    <t>Субсидия бюджетам на поддержку отрасли культуры</t>
  </si>
  <si>
    <t>20225519000000151</t>
  </si>
  <si>
    <t>i2_00020225519000000151</t>
  </si>
  <si>
    <t>Субсидия бюджетам муниципальных районов на поддержку отрасли культуры</t>
  </si>
  <si>
    <t>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</si>
  <si>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</si>
  <si>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20225527000000151</t>
  </si>
  <si>
    <t>i2_00020225527000000151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</si>
  <si>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</si>
  <si>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</si>
  <si>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</si>
  <si>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</si>
  <si>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</si>
  <si>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</si>
  <si>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</si>
  <si>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</si>
  <si>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</si>
  <si>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</si>
  <si>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</si>
  <si>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</si>
  <si>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</si>
  <si>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</si>
  <si>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</si>
  <si>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</si>
  <si>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</si>
  <si>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</si>
  <si>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</si>
  <si>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</si>
  <si>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</si>
  <si>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</si>
  <si>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</si>
  <si>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</si>
  <si>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</si>
  <si>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</si>
  <si>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</si>
  <si>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</si>
  <si>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</si>
  <si>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</si>
  <si>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</si>
  <si>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</si>
  <si>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</si>
  <si>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</si>
  <si>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</si>
  <si>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</si>
  <si>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</si>
  <si>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</si>
  <si>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</si>
  <si>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</si>
  <si>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</si>
  <si>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</si>
  <si>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</si>
  <si>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</si>
  <si>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</si>
  <si>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</si>
  <si>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</si>
  <si>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</si>
  <si>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</si>
  <si>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</si>
  <si>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</si>
  <si>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</si>
  <si>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</si>
  <si>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</si>
  <si>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</si>
  <si>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Субвенции бюджетам на государственную регистрацию актов гражданского состояния</t>
  </si>
  <si>
    <t>20235930000000151</t>
  </si>
  <si>
    <t>i2_00020235930000000151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</si>
  <si>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</si>
  <si>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</si>
  <si>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</si>
  <si>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</si>
  <si>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</si>
  <si>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</si>
  <si>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</si>
  <si>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</si>
  <si>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</si>
  <si>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</si>
  <si>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</si>
  <si>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</si>
  <si>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</si>
  <si>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</si>
  <si>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</si>
  <si>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</si>
  <si>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</si>
  <si>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</si>
  <si>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</si>
  <si>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</si>
  <si>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</si>
  <si>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</si>
  <si>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</si>
  <si>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</si>
  <si>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i2_00021800000000000180</t>
  </si>
  <si>
    <t>Доходы бюджетов муниципальных районов от возврата организациями остатков субсидий прошлых лет</t>
  </si>
  <si>
    <t>21805000050000180</t>
  </si>
  <si>
    <t>i2_00021805000050000180</t>
  </si>
  <si>
    <t>Доходы бюджетов муниципальных районов от возврата автономными учреждениями остатков субсидий прошлых лет</t>
  </si>
  <si>
    <t>21805020050000180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</si>
  <si>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</si>
  <si>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</si>
  <si>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</si>
  <si>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</si>
  <si>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</si>
  <si>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</si>
  <si>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</si>
  <si>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21945612050000151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</si>
  <si>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</si>
  <si>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</si>
  <si>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02290462</t>
  </si>
  <si>
    <t>492</t>
  </si>
  <si>
    <t>49632101</t>
  </si>
  <si>
    <t xml:space="preserve">Комитет финансов Администрации Пестовского муниципального района </t>
  </si>
  <si>
    <t>И.Ю. Лазарец</t>
  </si>
  <si>
    <t>В.Н. Зорина</t>
  </si>
  <si>
    <t>Н.И. Федорова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</si>
</sst>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5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14" fontId="2" fillId="0" borderId="0" xfId="0" applyNumberFormat="1" applyFont="1" applyAlignment="1">
      <alignment horizontal="left"/>
    </xf>
    <xf numFmtId="4" fontId="24" fillId="20" borderId="12" xfId="0" applyNumberFormat="1" applyFont="1" applyFill="1" applyBorder="1" applyAlignment="1">
      <alignment horizontal="right"/>
    </xf>
    <xf numFmtId="4" fontId="24" fillId="18" borderId="12" xfId="0" applyNumberFormat="1" applyFont="1" applyFill="1" applyBorder="1" applyAlignment="1">
      <alignment horizontal="right"/>
    </xf>
    <xf numFmtId="4" fontId="24" fillId="18" borderId="20" xfId="0" applyNumberFormat="1" applyFont="1" applyFill="1" applyBorder="1" applyAlignment="1">
      <alignment horizontal="right"/>
    </xf>
    <xf numFmtId="4" fontId="24" fillId="19" borderId="12" xfId="0" applyNumberFormat="1" applyFont="1" applyFill="1" applyBorder="1" applyAlignment="1">
      <alignment horizontal="right"/>
    </xf>
    <xf numFmtId="4" fontId="24" fillId="19" borderId="20" xfId="0" applyNumberFormat="1" applyFont="1" applyFill="1" applyBorder="1" applyAlignment="1">
      <alignment horizontal="right"/>
    </xf>
    <xf numFmtId="4" fontId="24" fillId="0" borderId="12" xfId="0" applyNumberFormat="1" applyFont="1" applyBorder="1" applyAlignment="1" applyProtection="1">
      <alignment horizontal="right" wrapText="1"/>
      <protection locked="0"/>
    </xf>
    <xf numFmtId="4" fontId="24" fillId="0" borderId="20" xfId="0" applyNumberFormat="1" applyFont="1" applyBorder="1" applyAlignment="1" applyProtection="1">
      <alignment horizontal="right" wrapText="1"/>
      <protection locked="0"/>
    </xf>
    <xf numFmtId="4" fontId="23" fillId="18" borderId="32" xfId="0" applyNumberFormat="1" applyFont="1" applyFill="1" applyBorder="1" applyAlignment="1">
      <alignment horizontal="right"/>
    </xf>
    <xf numFmtId="4" fontId="23" fillId="19" borderId="32" xfId="0" applyNumberFormat="1" applyFont="1" applyFill="1" applyBorder="1" applyAlignment="1">
      <alignment horizontal="right"/>
    </xf>
    <xf numFmtId="4" fontId="23" fillId="19" borderId="32" xfId="0" applyNumberFormat="1" applyFont="1" applyFill="1" applyBorder="1" applyAlignment="1">
      <alignment horizontal="right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2" fillId="19" borderId="53" xfId="0" applyNumberFormat="1" applyFont="1" applyFill="1" applyBorder="1" applyAlignment="1">
      <alignment horizontal="center" wrapText="1"/>
    </xf>
    <xf numFmtId="49" fontId="22" fillId="19" borderId="52" xfId="0" applyNumberFormat="1" applyFont="1" applyFill="1" applyBorder="1" applyAlignment="1">
      <alignment horizontal="center" wrapText="1"/>
    </xf>
    <xf numFmtId="49" fontId="22" fillId="19" borderId="33" xfId="0" applyNumberFormat="1" applyFont="1" applyFill="1" applyBorder="1" applyAlignment="1">
      <alignment horizontal="center" wrapText="1"/>
    </xf>
    <xf numFmtId="49" fontId="22" fillId="0" borderId="53" xfId="0" applyNumberFormat="1" applyFont="1" applyBorder="1" applyAlignment="1" applyProtection="1">
      <alignment horizontal="center" wrapText="1"/>
      <protection locked="0"/>
    </xf>
    <xf numFmtId="49" fontId="22" fillId="0" borderId="52" xfId="0" applyNumberFormat="1" applyFont="1" applyBorder="1" applyAlignment="1" applyProtection="1">
      <alignment horizontal="center" wrapText="1"/>
      <protection locked="0"/>
    </xf>
    <xf numFmtId="49" fontId="2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548"/>
  <sheetViews>
    <sheetView tabSelected="1" workbookViewId="0">
      <selection activeCell="I169" sqref="H15:I16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202" t="s">
        <v>35</v>
      </c>
      <c r="B1" s="202"/>
      <c r="C1" s="202"/>
      <c r="D1" s="202"/>
      <c r="E1" s="202"/>
      <c r="F1" s="202"/>
      <c r="G1" s="202"/>
      <c r="H1" s="202"/>
      <c r="I1" s="203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3" t="s">
        <v>19</v>
      </c>
      <c r="K2" s="22" t="s">
        <v>25</v>
      </c>
      <c r="L2" s="4"/>
    </row>
    <row r="3" spans="1:12">
      <c r="A3" s="32" t="s">
        <v>51</v>
      </c>
      <c r="B3" s="206" t="s">
        <v>61</v>
      </c>
      <c r="C3" s="206"/>
      <c r="D3" s="206"/>
      <c r="E3" s="22"/>
      <c r="F3" s="22"/>
      <c r="G3" s="207"/>
      <c r="H3" s="207"/>
      <c r="I3" s="32" t="s">
        <v>22</v>
      </c>
      <c r="J3" s="129">
        <v>43466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4" t="s">
        <v>889</v>
      </c>
      <c r="K4" s="22" t="s">
        <v>63</v>
      </c>
      <c r="L4" s="4"/>
    </row>
    <row r="5" spans="1:12">
      <c r="A5" s="3" t="s">
        <v>36</v>
      </c>
      <c r="B5" s="204" t="s">
        <v>892</v>
      </c>
      <c r="C5" s="204"/>
      <c r="D5" s="204"/>
      <c r="E5" s="204"/>
      <c r="F5" s="204"/>
      <c r="G5" s="204"/>
      <c r="H5" s="204"/>
      <c r="I5" s="33" t="s">
        <v>30</v>
      </c>
      <c r="J5" s="85" t="s">
        <v>890</v>
      </c>
      <c r="K5" s="22"/>
      <c r="L5" s="4"/>
    </row>
    <row r="6" spans="1:12">
      <c r="A6" s="3" t="s">
        <v>37</v>
      </c>
      <c r="B6" s="205" t="s">
        <v>60</v>
      </c>
      <c r="C6" s="205"/>
      <c r="D6" s="205"/>
      <c r="E6" s="205"/>
      <c r="F6" s="205"/>
      <c r="G6" s="205"/>
      <c r="H6" s="205"/>
      <c r="I6" s="33" t="s">
        <v>58</v>
      </c>
      <c r="J6" s="85" t="s">
        <v>891</v>
      </c>
      <c r="K6" s="22" t="s">
        <v>64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5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6" t="s">
        <v>0</v>
      </c>
      <c r="K8" s="22"/>
    </row>
    <row r="9" spans="1:12" ht="15">
      <c r="A9" s="208" t="s">
        <v>29</v>
      </c>
      <c r="B9" s="208"/>
      <c r="C9" s="208"/>
      <c r="D9" s="208"/>
      <c r="E9" s="208"/>
      <c r="F9" s="208"/>
      <c r="G9" s="208"/>
      <c r="H9" s="208"/>
      <c r="I9" s="208"/>
      <c r="J9" s="208"/>
      <c r="K9" s="124" t="s">
        <v>62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65" t="s">
        <v>38</v>
      </c>
      <c r="B11" s="165" t="s">
        <v>39</v>
      </c>
      <c r="C11" s="174" t="s">
        <v>40</v>
      </c>
      <c r="D11" s="175"/>
      <c r="E11" s="175"/>
      <c r="F11" s="175"/>
      <c r="G11" s="176"/>
      <c r="H11" s="165" t="s">
        <v>41</v>
      </c>
      <c r="I11" s="165" t="s">
        <v>23</v>
      </c>
      <c r="J11" s="165" t="s">
        <v>42</v>
      </c>
      <c r="K11" s="111"/>
    </row>
    <row r="12" spans="1:12">
      <c r="A12" s="166"/>
      <c r="B12" s="166"/>
      <c r="C12" s="177"/>
      <c r="D12" s="178"/>
      <c r="E12" s="178"/>
      <c r="F12" s="178"/>
      <c r="G12" s="179"/>
      <c r="H12" s="166"/>
      <c r="I12" s="166"/>
      <c r="J12" s="166"/>
      <c r="K12" s="111"/>
    </row>
    <row r="13" spans="1:12">
      <c r="A13" s="167"/>
      <c r="B13" s="167"/>
      <c r="C13" s="180"/>
      <c r="D13" s="181"/>
      <c r="E13" s="181"/>
      <c r="F13" s="181"/>
      <c r="G13" s="182"/>
      <c r="H13" s="167"/>
      <c r="I13" s="167"/>
      <c r="J13" s="167"/>
      <c r="K13" s="111"/>
    </row>
    <row r="14" spans="1:12" ht="13.5" thickBot="1">
      <c r="A14" s="67">
        <v>1</v>
      </c>
      <c r="B14" s="12">
        <v>2</v>
      </c>
      <c r="C14" s="196">
        <v>3</v>
      </c>
      <c r="D14" s="197"/>
      <c r="E14" s="197"/>
      <c r="F14" s="197"/>
      <c r="G14" s="198"/>
      <c r="H14" s="13" t="s">
        <v>2</v>
      </c>
      <c r="I14" s="13" t="s">
        <v>25</v>
      </c>
      <c r="J14" s="13" t="s">
        <v>26</v>
      </c>
      <c r="K14" s="112"/>
    </row>
    <row r="15" spans="1:12" ht="15">
      <c r="A15" s="68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147">
        <v>574832161.13</v>
      </c>
      <c r="I15" s="147">
        <v>571231941.07000005</v>
      </c>
      <c r="J15" s="102">
        <v>8042166.6799999997</v>
      </c>
    </row>
    <row r="16" spans="1:12" ht="15">
      <c r="A16" s="69" t="s">
        <v>4</v>
      </c>
      <c r="B16" s="50"/>
      <c r="C16" s="209"/>
      <c r="D16" s="210"/>
      <c r="E16" s="210"/>
      <c r="F16" s="210"/>
      <c r="G16" s="211"/>
      <c r="H16" s="148"/>
      <c r="I16" s="149"/>
      <c r="J16" s="154"/>
    </row>
    <row r="17" spans="1:12" ht="15">
      <c r="A17" s="97" t="s">
        <v>507</v>
      </c>
      <c r="B17" s="98" t="s">
        <v>6</v>
      </c>
      <c r="C17" s="99" t="s">
        <v>66</v>
      </c>
      <c r="D17" s="219" t="s">
        <v>508</v>
      </c>
      <c r="E17" s="220"/>
      <c r="F17" s="220"/>
      <c r="G17" s="221"/>
      <c r="H17" s="150">
        <v>209422800</v>
      </c>
      <c r="I17" s="151">
        <v>213331667.44999999</v>
      </c>
      <c r="J17" s="155">
        <v>1032491.78</v>
      </c>
      <c r="K17" s="116" t="str">
        <f t="shared" ref="K17:K48" si="0">C17 &amp; D17 &amp; G17</f>
        <v>00010000000000000000</v>
      </c>
      <c r="L17" s="103" t="s">
        <v>417</v>
      </c>
    </row>
    <row r="18" spans="1:12" ht="15">
      <c r="A18" s="97" t="s">
        <v>509</v>
      </c>
      <c r="B18" s="98" t="s">
        <v>6</v>
      </c>
      <c r="C18" s="99" t="s">
        <v>66</v>
      </c>
      <c r="D18" s="219" t="s">
        <v>510</v>
      </c>
      <c r="E18" s="220"/>
      <c r="F18" s="220"/>
      <c r="G18" s="221"/>
      <c r="H18" s="150">
        <v>157611900</v>
      </c>
      <c r="I18" s="151">
        <v>160004881.96000001</v>
      </c>
      <c r="J18" s="155">
        <v>829693.17</v>
      </c>
      <c r="K18" s="116" t="str">
        <f t="shared" si="0"/>
        <v>00010100000000000000</v>
      </c>
      <c r="L18" s="103" t="s">
        <v>511</v>
      </c>
    </row>
    <row r="19" spans="1:12" ht="15">
      <c r="A19" s="97" t="s">
        <v>512</v>
      </c>
      <c r="B19" s="98" t="s">
        <v>6</v>
      </c>
      <c r="C19" s="99" t="s">
        <v>66</v>
      </c>
      <c r="D19" s="219" t="s">
        <v>513</v>
      </c>
      <c r="E19" s="220"/>
      <c r="F19" s="220"/>
      <c r="G19" s="221"/>
      <c r="H19" s="150">
        <v>157611900</v>
      </c>
      <c r="I19" s="151">
        <v>160004881.96000001</v>
      </c>
      <c r="J19" s="155">
        <v>829693.17</v>
      </c>
      <c r="K19" s="116" t="str">
        <f t="shared" si="0"/>
        <v>00010102000010000110</v>
      </c>
      <c r="L19" s="103" t="s">
        <v>514</v>
      </c>
    </row>
    <row r="20" spans="1:12" s="82" customFormat="1" ht="56.25">
      <c r="A20" s="77" t="s">
        <v>515</v>
      </c>
      <c r="B20" s="76" t="s">
        <v>6</v>
      </c>
      <c r="C20" s="119" t="s">
        <v>66</v>
      </c>
      <c r="D20" s="222" t="s">
        <v>516</v>
      </c>
      <c r="E20" s="223"/>
      <c r="F20" s="223"/>
      <c r="G20" s="224"/>
      <c r="H20" s="152">
        <v>152715900</v>
      </c>
      <c r="I20" s="153">
        <v>155859708.46000001</v>
      </c>
      <c r="J20" s="156">
        <f>IF(IF(H20="",0,H20)=0,0,(IF(H20&gt;0,IF(I20&gt;H20,0,H20-I20),IF(I20&gt;H20,H20-I20,0))))</f>
        <v>0</v>
      </c>
      <c r="K20" s="117" t="str">
        <f t="shared" si="0"/>
        <v>00010102010010000110</v>
      </c>
      <c r="L20" s="81" t="str">
        <f>C20 &amp; D20 &amp; G20</f>
        <v>00010102010010000110</v>
      </c>
    </row>
    <row r="21" spans="1:12" s="82" customFormat="1" ht="90">
      <c r="A21" s="77" t="s">
        <v>517</v>
      </c>
      <c r="B21" s="76" t="s">
        <v>6</v>
      </c>
      <c r="C21" s="119" t="s">
        <v>66</v>
      </c>
      <c r="D21" s="222" t="s">
        <v>518</v>
      </c>
      <c r="E21" s="223"/>
      <c r="F21" s="223"/>
      <c r="G21" s="224"/>
      <c r="H21" s="152">
        <v>1075000</v>
      </c>
      <c r="I21" s="153">
        <v>794822.53</v>
      </c>
      <c r="J21" s="156">
        <f>IF(IF(H21="",0,H21)=0,0,(IF(H21&gt;0,IF(I21&gt;H21,0,H21-I21),IF(I21&gt;H21,H21-I21,0))))</f>
        <v>280177.46999999997</v>
      </c>
      <c r="K21" s="117" t="str">
        <f t="shared" si="0"/>
        <v>00010102020010000110</v>
      </c>
      <c r="L21" s="81" t="str">
        <f>C21 &amp; D21 &amp; G21</f>
        <v>00010102020010000110</v>
      </c>
    </row>
    <row r="22" spans="1:12" s="82" customFormat="1" ht="33.75">
      <c r="A22" s="77" t="s">
        <v>519</v>
      </c>
      <c r="B22" s="76" t="s">
        <v>6</v>
      </c>
      <c r="C22" s="119" t="s">
        <v>66</v>
      </c>
      <c r="D22" s="222" t="s">
        <v>520</v>
      </c>
      <c r="E22" s="223"/>
      <c r="F22" s="223"/>
      <c r="G22" s="224"/>
      <c r="H22" s="152">
        <v>461000</v>
      </c>
      <c r="I22" s="153">
        <v>539866.67000000004</v>
      </c>
      <c r="J22" s="156">
        <f>IF(IF(H22="",0,H22)=0,0,(IF(H22&gt;0,IF(I22&gt;H22,0,H22-I22),IF(I22&gt;H22,H22-I22,0))))</f>
        <v>0</v>
      </c>
      <c r="K22" s="117" t="str">
        <f t="shared" si="0"/>
        <v>00010102030010000110</v>
      </c>
      <c r="L22" s="81" t="str">
        <f>C22 &amp; D22 &amp; G22</f>
        <v>00010102030010000110</v>
      </c>
    </row>
    <row r="23" spans="1:12" s="82" customFormat="1" ht="67.5">
      <c r="A23" s="77" t="s">
        <v>521</v>
      </c>
      <c r="B23" s="76" t="s">
        <v>6</v>
      </c>
      <c r="C23" s="119" t="s">
        <v>66</v>
      </c>
      <c r="D23" s="222" t="s">
        <v>522</v>
      </c>
      <c r="E23" s="223"/>
      <c r="F23" s="223"/>
      <c r="G23" s="224"/>
      <c r="H23" s="152">
        <v>3360000</v>
      </c>
      <c r="I23" s="153">
        <v>2810484.3</v>
      </c>
      <c r="J23" s="156">
        <f>IF(IF(H23="",0,H23)=0,0,(IF(H23&gt;0,IF(I23&gt;H23,0,H23-I23),IF(I23&gt;H23,H23-I23,0))))</f>
        <v>549515.69999999995</v>
      </c>
      <c r="K23" s="117" t="str">
        <f t="shared" si="0"/>
        <v>00010102040010000110</v>
      </c>
      <c r="L23" s="81" t="str">
        <f>C23 &amp; D23 &amp; G23</f>
        <v>00010102040010000110</v>
      </c>
    </row>
    <row r="24" spans="1:12" ht="22.5">
      <c r="A24" s="97" t="s">
        <v>523</v>
      </c>
      <c r="B24" s="98" t="s">
        <v>6</v>
      </c>
      <c r="C24" s="99" t="s">
        <v>66</v>
      </c>
      <c r="D24" s="219" t="s">
        <v>524</v>
      </c>
      <c r="E24" s="220"/>
      <c r="F24" s="220"/>
      <c r="G24" s="221"/>
      <c r="H24" s="150">
        <v>2202000</v>
      </c>
      <c r="I24" s="151">
        <v>2499459.83</v>
      </c>
      <c r="J24" s="155">
        <v>0</v>
      </c>
      <c r="K24" s="116" t="str">
        <f t="shared" si="0"/>
        <v>00010300000000000000</v>
      </c>
      <c r="L24" s="103" t="s">
        <v>525</v>
      </c>
    </row>
    <row r="25" spans="1:12" ht="22.5">
      <c r="A25" s="97" t="s">
        <v>526</v>
      </c>
      <c r="B25" s="98" t="s">
        <v>6</v>
      </c>
      <c r="C25" s="99" t="s">
        <v>66</v>
      </c>
      <c r="D25" s="219" t="s">
        <v>527</v>
      </c>
      <c r="E25" s="220"/>
      <c r="F25" s="220"/>
      <c r="G25" s="221"/>
      <c r="H25" s="150">
        <v>2202000</v>
      </c>
      <c r="I25" s="151">
        <v>2499459.83</v>
      </c>
      <c r="J25" s="155">
        <v>0</v>
      </c>
      <c r="K25" s="116" t="str">
        <f t="shared" si="0"/>
        <v>00010302000010000110</v>
      </c>
      <c r="L25" s="103" t="s">
        <v>528</v>
      </c>
    </row>
    <row r="26" spans="1:12" s="82" customFormat="1" ht="56.25">
      <c r="A26" s="77" t="s">
        <v>529</v>
      </c>
      <c r="B26" s="76" t="s">
        <v>6</v>
      </c>
      <c r="C26" s="119" t="s">
        <v>66</v>
      </c>
      <c r="D26" s="222" t="s">
        <v>530</v>
      </c>
      <c r="E26" s="223"/>
      <c r="F26" s="223"/>
      <c r="G26" s="224"/>
      <c r="H26" s="152">
        <v>751000</v>
      </c>
      <c r="I26" s="153">
        <v>1113672.6200000001</v>
      </c>
      <c r="J26" s="156">
        <f>IF(IF(H26="",0,H26)=0,0,(IF(H26&gt;0,IF(I26&gt;H26,0,H26-I26),IF(I26&gt;H26,H26-I26,0))))</f>
        <v>0</v>
      </c>
      <c r="K26" s="117" t="str">
        <f t="shared" si="0"/>
        <v>00010302230010000110</v>
      </c>
      <c r="L26" s="81" t="str">
        <f>C26 &amp; D26 &amp; G26</f>
        <v>00010302230010000110</v>
      </c>
    </row>
    <row r="27" spans="1:12" s="82" customFormat="1" ht="78.75">
      <c r="A27" s="77" t="s">
        <v>531</v>
      </c>
      <c r="B27" s="76" t="s">
        <v>6</v>
      </c>
      <c r="C27" s="119" t="s">
        <v>66</v>
      </c>
      <c r="D27" s="222" t="s">
        <v>532</v>
      </c>
      <c r="E27" s="223"/>
      <c r="F27" s="223"/>
      <c r="G27" s="224"/>
      <c r="H27" s="152">
        <v>7000</v>
      </c>
      <c r="I27" s="153">
        <v>10725.41</v>
      </c>
      <c r="J27" s="156">
        <f>IF(IF(H27="",0,H27)=0,0,(IF(H27&gt;0,IF(I27&gt;H27,0,H27-I27),IF(I27&gt;H27,H27-I27,0))))</f>
        <v>0</v>
      </c>
      <c r="K27" s="117" t="str">
        <f t="shared" si="0"/>
        <v>00010302240010000110</v>
      </c>
      <c r="L27" s="81" t="str">
        <f>C27 &amp; D27 &amp; G27</f>
        <v>00010302240010000110</v>
      </c>
    </row>
    <row r="28" spans="1:12" s="82" customFormat="1" ht="56.25">
      <c r="A28" s="77" t="s">
        <v>533</v>
      </c>
      <c r="B28" s="76" t="s">
        <v>6</v>
      </c>
      <c r="C28" s="119" t="s">
        <v>66</v>
      </c>
      <c r="D28" s="222" t="s">
        <v>534</v>
      </c>
      <c r="E28" s="223"/>
      <c r="F28" s="223"/>
      <c r="G28" s="224"/>
      <c r="H28" s="152">
        <v>1444000</v>
      </c>
      <c r="I28" s="153">
        <v>1624587.64</v>
      </c>
      <c r="J28" s="156">
        <f>IF(IF(H28="",0,H28)=0,0,(IF(H28&gt;0,IF(I28&gt;H28,0,H28-I28),IF(I28&gt;H28,H28-I28,0))))</f>
        <v>0</v>
      </c>
      <c r="K28" s="117" t="str">
        <f t="shared" si="0"/>
        <v>00010302250010000110</v>
      </c>
      <c r="L28" s="81" t="str">
        <f>C28 &amp; D28 &amp; G28</f>
        <v>00010302250010000110</v>
      </c>
    </row>
    <row r="29" spans="1:12" s="82" customFormat="1" ht="56.25">
      <c r="A29" s="77" t="s">
        <v>535</v>
      </c>
      <c r="B29" s="76" t="s">
        <v>6</v>
      </c>
      <c r="C29" s="119" t="s">
        <v>66</v>
      </c>
      <c r="D29" s="222" t="s">
        <v>536</v>
      </c>
      <c r="E29" s="223"/>
      <c r="F29" s="223"/>
      <c r="G29" s="224"/>
      <c r="H29" s="152">
        <v>0</v>
      </c>
      <c r="I29" s="153">
        <v>-249525.84</v>
      </c>
      <c r="J29" s="156">
        <f>IF(IF(H29="",0,H29)=0,0,(IF(H29&gt;0,IF(I29&gt;H29,0,H29-I29),IF(I29&gt;H29,H29-I29,0))))</f>
        <v>0</v>
      </c>
      <c r="K29" s="117" t="str">
        <f t="shared" si="0"/>
        <v>00010302260010000110</v>
      </c>
      <c r="L29" s="81" t="str">
        <f>C29 &amp; D29 &amp; G29</f>
        <v>00010302260010000110</v>
      </c>
    </row>
    <row r="30" spans="1:12" ht="15">
      <c r="A30" s="97" t="s">
        <v>537</v>
      </c>
      <c r="B30" s="98" t="s">
        <v>6</v>
      </c>
      <c r="C30" s="99" t="s">
        <v>66</v>
      </c>
      <c r="D30" s="219" t="s">
        <v>538</v>
      </c>
      <c r="E30" s="220"/>
      <c r="F30" s="220"/>
      <c r="G30" s="221"/>
      <c r="H30" s="150">
        <v>25102300</v>
      </c>
      <c r="I30" s="151">
        <v>25938386.239999998</v>
      </c>
      <c r="J30" s="155">
        <v>8307.91</v>
      </c>
      <c r="K30" s="116" t="str">
        <f t="shared" si="0"/>
        <v>00010500000000000000</v>
      </c>
      <c r="L30" s="103" t="s">
        <v>539</v>
      </c>
    </row>
    <row r="31" spans="1:12" ht="22.5">
      <c r="A31" s="97" t="s">
        <v>540</v>
      </c>
      <c r="B31" s="98" t="s">
        <v>6</v>
      </c>
      <c r="C31" s="99" t="s">
        <v>66</v>
      </c>
      <c r="D31" s="219" t="s">
        <v>541</v>
      </c>
      <c r="E31" s="220"/>
      <c r="F31" s="220"/>
      <c r="G31" s="221"/>
      <c r="H31" s="150">
        <v>13980000</v>
      </c>
      <c r="I31" s="151">
        <v>14676867.939999999</v>
      </c>
      <c r="J31" s="155">
        <v>0</v>
      </c>
      <c r="K31" s="116" t="str">
        <f t="shared" si="0"/>
        <v>00010501000000000110</v>
      </c>
      <c r="L31" s="103" t="s">
        <v>542</v>
      </c>
    </row>
    <row r="32" spans="1:12" ht="22.5">
      <c r="A32" s="97" t="s">
        <v>543</v>
      </c>
      <c r="B32" s="98" t="s">
        <v>6</v>
      </c>
      <c r="C32" s="99" t="s">
        <v>66</v>
      </c>
      <c r="D32" s="219" t="s">
        <v>544</v>
      </c>
      <c r="E32" s="220"/>
      <c r="F32" s="220"/>
      <c r="G32" s="221"/>
      <c r="H32" s="150">
        <v>7380000</v>
      </c>
      <c r="I32" s="151">
        <v>7672742.5199999996</v>
      </c>
      <c r="J32" s="155">
        <v>0</v>
      </c>
      <c r="K32" s="116" t="str">
        <f t="shared" si="0"/>
        <v>00010501010010000110</v>
      </c>
      <c r="L32" s="103" t="s">
        <v>545</v>
      </c>
    </row>
    <row r="33" spans="1:12" s="82" customFormat="1" ht="22.5">
      <c r="A33" s="77" t="s">
        <v>543</v>
      </c>
      <c r="B33" s="76" t="s">
        <v>6</v>
      </c>
      <c r="C33" s="119" t="s">
        <v>66</v>
      </c>
      <c r="D33" s="222" t="s">
        <v>546</v>
      </c>
      <c r="E33" s="223"/>
      <c r="F33" s="223"/>
      <c r="G33" s="224"/>
      <c r="H33" s="152">
        <v>7380000</v>
      </c>
      <c r="I33" s="153">
        <v>7672742.5199999996</v>
      </c>
      <c r="J33" s="156">
        <f>IF(IF(H33="",0,H33)=0,0,(IF(H33&gt;0,IF(I33&gt;H33,0,H33-I33),IF(I33&gt;H33,H33-I33,0))))</f>
        <v>0</v>
      </c>
      <c r="K33" s="117" t="str">
        <f t="shared" si="0"/>
        <v>00010501011010000110</v>
      </c>
      <c r="L33" s="81" t="str">
        <f>C33 &amp; D33 &amp; G33</f>
        <v>00010501011010000110</v>
      </c>
    </row>
    <row r="34" spans="1:12" ht="33.75">
      <c r="A34" s="97" t="s">
        <v>547</v>
      </c>
      <c r="B34" s="98" t="s">
        <v>6</v>
      </c>
      <c r="C34" s="99" t="s">
        <v>66</v>
      </c>
      <c r="D34" s="219" t="s">
        <v>548</v>
      </c>
      <c r="E34" s="220"/>
      <c r="F34" s="220"/>
      <c r="G34" s="221"/>
      <c r="H34" s="150">
        <v>6600000</v>
      </c>
      <c r="I34" s="151">
        <v>7004125.4199999999</v>
      </c>
      <c r="J34" s="155">
        <v>0</v>
      </c>
      <c r="K34" s="116" t="str">
        <f t="shared" si="0"/>
        <v>00010501020010000110</v>
      </c>
      <c r="L34" s="103" t="s">
        <v>549</v>
      </c>
    </row>
    <row r="35" spans="1:12" s="82" customFormat="1" ht="56.25">
      <c r="A35" s="77" t="s">
        <v>550</v>
      </c>
      <c r="B35" s="76" t="s">
        <v>6</v>
      </c>
      <c r="C35" s="119" t="s">
        <v>66</v>
      </c>
      <c r="D35" s="222" t="s">
        <v>551</v>
      </c>
      <c r="E35" s="223"/>
      <c r="F35" s="223"/>
      <c r="G35" s="224"/>
      <c r="H35" s="152">
        <v>6600000</v>
      </c>
      <c r="I35" s="153">
        <v>7004125.4199999999</v>
      </c>
      <c r="J35" s="156">
        <f>IF(IF(H35="",0,H35)=0,0,(IF(H35&gt;0,IF(I35&gt;H35,0,H35-I35),IF(I35&gt;H35,H35-I35,0))))</f>
        <v>0</v>
      </c>
      <c r="K35" s="117" t="str">
        <f t="shared" si="0"/>
        <v>00010501021010000110</v>
      </c>
      <c r="L35" s="81" t="str">
        <f>C35 &amp; D35 &amp; G35</f>
        <v>00010501021010000110</v>
      </c>
    </row>
    <row r="36" spans="1:12" ht="22.5">
      <c r="A36" s="97" t="s">
        <v>552</v>
      </c>
      <c r="B36" s="98" t="s">
        <v>6</v>
      </c>
      <c r="C36" s="99" t="s">
        <v>66</v>
      </c>
      <c r="D36" s="219" t="s">
        <v>553</v>
      </c>
      <c r="E36" s="220"/>
      <c r="F36" s="220"/>
      <c r="G36" s="221"/>
      <c r="H36" s="150">
        <v>11100000</v>
      </c>
      <c r="I36" s="151">
        <v>11247526.210000001</v>
      </c>
      <c r="J36" s="155">
        <v>0</v>
      </c>
      <c r="K36" s="116" t="str">
        <f t="shared" si="0"/>
        <v>00010502000020000110</v>
      </c>
      <c r="L36" s="103" t="s">
        <v>554</v>
      </c>
    </row>
    <row r="37" spans="1:12" s="82" customFormat="1" ht="22.5">
      <c r="A37" s="77" t="s">
        <v>552</v>
      </c>
      <c r="B37" s="76" t="s">
        <v>6</v>
      </c>
      <c r="C37" s="119" t="s">
        <v>66</v>
      </c>
      <c r="D37" s="222" t="s">
        <v>555</v>
      </c>
      <c r="E37" s="223"/>
      <c r="F37" s="223"/>
      <c r="G37" s="224"/>
      <c r="H37" s="152">
        <v>11100000</v>
      </c>
      <c r="I37" s="153">
        <v>11247508.92</v>
      </c>
      <c r="J37" s="156">
        <f>IF(IF(H37="",0,H37)=0,0,(IF(H37&gt;0,IF(I37&gt;H37,0,H37-I37),IF(I37&gt;H37,H37-I37,0))))</f>
        <v>0</v>
      </c>
      <c r="K37" s="117" t="str">
        <f t="shared" si="0"/>
        <v>00010502010020000110</v>
      </c>
      <c r="L37" s="81" t="str">
        <f>C37 &amp; D37 &amp; G37</f>
        <v>00010502010020000110</v>
      </c>
    </row>
    <row r="38" spans="1:12" s="82" customFormat="1" ht="33.75">
      <c r="A38" s="77" t="s">
        <v>556</v>
      </c>
      <c r="B38" s="76" t="s">
        <v>6</v>
      </c>
      <c r="C38" s="119" t="s">
        <v>66</v>
      </c>
      <c r="D38" s="222" t="s">
        <v>557</v>
      </c>
      <c r="E38" s="223"/>
      <c r="F38" s="223"/>
      <c r="G38" s="224"/>
      <c r="H38" s="152">
        <v>0</v>
      </c>
      <c r="I38" s="153">
        <v>17.29</v>
      </c>
      <c r="J38" s="156">
        <f>IF(IF(H38="",0,H38)=0,0,(IF(H38&gt;0,IF(I38&gt;H38,0,H38-I38),IF(I38&gt;H38,H38-I38,0))))</f>
        <v>0</v>
      </c>
      <c r="K38" s="117" t="str">
        <f t="shared" si="0"/>
        <v>00010502020020000110</v>
      </c>
      <c r="L38" s="81" t="str">
        <f>C38 &amp; D38 &amp; G38</f>
        <v>00010502020020000110</v>
      </c>
    </row>
    <row r="39" spans="1:12" ht="15">
      <c r="A39" s="97" t="s">
        <v>558</v>
      </c>
      <c r="B39" s="98" t="s">
        <v>6</v>
      </c>
      <c r="C39" s="99" t="s">
        <v>66</v>
      </c>
      <c r="D39" s="219" t="s">
        <v>559</v>
      </c>
      <c r="E39" s="220"/>
      <c r="F39" s="220"/>
      <c r="G39" s="221"/>
      <c r="H39" s="150">
        <v>11800</v>
      </c>
      <c r="I39" s="151">
        <v>8144.7</v>
      </c>
      <c r="J39" s="155">
        <v>3655.3</v>
      </c>
      <c r="K39" s="116" t="str">
        <f t="shared" si="0"/>
        <v>00010503000010000110</v>
      </c>
      <c r="L39" s="103" t="s">
        <v>560</v>
      </c>
    </row>
    <row r="40" spans="1:12" s="82" customFormat="1" ht="15">
      <c r="A40" s="77" t="s">
        <v>558</v>
      </c>
      <c r="B40" s="76" t="s">
        <v>6</v>
      </c>
      <c r="C40" s="119" t="s">
        <v>66</v>
      </c>
      <c r="D40" s="222" t="s">
        <v>561</v>
      </c>
      <c r="E40" s="223"/>
      <c r="F40" s="223"/>
      <c r="G40" s="224"/>
      <c r="H40" s="152">
        <v>11800</v>
      </c>
      <c r="I40" s="153">
        <v>8144.7</v>
      </c>
      <c r="J40" s="156">
        <f>IF(IF(H40="",0,H40)=0,0,(IF(H40&gt;0,IF(I40&gt;H40,0,H40-I40),IF(I40&gt;H40,H40-I40,0))))</f>
        <v>3655.3</v>
      </c>
      <c r="K40" s="117" t="str">
        <f t="shared" si="0"/>
        <v>00010503010010000110</v>
      </c>
      <c r="L40" s="81" t="str">
        <f>C40 &amp; D40 &amp; G40</f>
        <v>00010503010010000110</v>
      </c>
    </row>
    <row r="41" spans="1:12" ht="22.5">
      <c r="A41" s="97" t="s">
        <v>562</v>
      </c>
      <c r="B41" s="98" t="s">
        <v>6</v>
      </c>
      <c r="C41" s="99" t="s">
        <v>66</v>
      </c>
      <c r="D41" s="219" t="s">
        <v>563</v>
      </c>
      <c r="E41" s="220"/>
      <c r="F41" s="220"/>
      <c r="G41" s="221"/>
      <c r="H41" s="150">
        <v>10500</v>
      </c>
      <c r="I41" s="151">
        <v>5847.39</v>
      </c>
      <c r="J41" s="155">
        <v>4652.6099999999997</v>
      </c>
      <c r="K41" s="116" t="str">
        <f t="shared" si="0"/>
        <v>00010504000020000110</v>
      </c>
      <c r="L41" s="103" t="s">
        <v>564</v>
      </c>
    </row>
    <row r="42" spans="1:12" s="82" customFormat="1" ht="33.75">
      <c r="A42" s="77" t="s">
        <v>565</v>
      </c>
      <c r="B42" s="76" t="s">
        <v>6</v>
      </c>
      <c r="C42" s="119" t="s">
        <v>66</v>
      </c>
      <c r="D42" s="222" t="s">
        <v>566</v>
      </c>
      <c r="E42" s="223"/>
      <c r="F42" s="223"/>
      <c r="G42" s="224"/>
      <c r="H42" s="152">
        <v>10500</v>
      </c>
      <c r="I42" s="153">
        <v>5847.39</v>
      </c>
      <c r="J42" s="156">
        <f>IF(IF(H42="",0,H42)=0,0,(IF(H42&gt;0,IF(I42&gt;H42,0,H42-I42),IF(I42&gt;H42,H42-I42,0))))</f>
        <v>4652.6099999999997</v>
      </c>
      <c r="K42" s="117" t="str">
        <f t="shared" si="0"/>
        <v>00010504020020000110</v>
      </c>
      <c r="L42" s="81" t="str">
        <f>C42 &amp; D42 &amp; G42</f>
        <v>00010504020020000110</v>
      </c>
    </row>
    <row r="43" spans="1:12" ht="15">
      <c r="A43" s="97" t="s">
        <v>567</v>
      </c>
      <c r="B43" s="98" t="s">
        <v>6</v>
      </c>
      <c r="C43" s="99" t="s">
        <v>66</v>
      </c>
      <c r="D43" s="219" t="s">
        <v>568</v>
      </c>
      <c r="E43" s="220"/>
      <c r="F43" s="220"/>
      <c r="G43" s="221"/>
      <c r="H43" s="150">
        <v>2785000</v>
      </c>
      <c r="I43" s="151">
        <v>2870510.39</v>
      </c>
      <c r="J43" s="155">
        <v>35000</v>
      </c>
      <c r="K43" s="116" t="str">
        <f t="shared" si="0"/>
        <v>00010800000000000000</v>
      </c>
      <c r="L43" s="103" t="s">
        <v>569</v>
      </c>
    </row>
    <row r="44" spans="1:12" ht="22.5">
      <c r="A44" s="97" t="s">
        <v>570</v>
      </c>
      <c r="B44" s="98" t="s">
        <v>6</v>
      </c>
      <c r="C44" s="99" t="s">
        <v>66</v>
      </c>
      <c r="D44" s="219" t="s">
        <v>571</v>
      </c>
      <c r="E44" s="220"/>
      <c r="F44" s="220"/>
      <c r="G44" s="221"/>
      <c r="H44" s="150">
        <v>2740000</v>
      </c>
      <c r="I44" s="151">
        <v>2860510.39</v>
      </c>
      <c r="J44" s="155">
        <v>0</v>
      </c>
      <c r="K44" s="116" t="str">
        <f t="shared" si="0"/>
        <v>00010803000010000110</v>
      </c>
      <c r="L44" s="103" t="s">
        <v>572</v>
      </c>
    </row>
    <row r="45" spans="1:12" s="82" customFormat="1" ht="33.75">
      <c r="A45" s="77" t="s">
        <v>573</v>
      </c>
      <c r="B45" s="76" t="s">
        <v>6</v>
      </c>
      <c r="C45" s="119" t="s">
        <v>66</v>
      </c>
      <c r="D45" s="222" t="s">
        <v>574</v>
      </c>
      <c r="E45" s="223"/>
      <c r="F45" s="223"/>
      <c r="G45" s="224"/>
      <c r="H45" s="152">
        <v>2740000</v>
      </c>
      <c r="I45" s="153">
        <v>2860510.39</v>
      </c>
      <c r="J45" s="156">
        <f>IF(IF(H45="",0,H45)=0,0,(IF(H45&gt;0,IF(I45&gt;H45,0,H45-I45),IF(I45&gt;H45,H45-I45,0))))</f>
        <v>0</v>
      </c>
      <c r="K45" s="117" t="str">
        <f t="shared" si="0"/>
        <v>00010803010010000110</v>
      </c>
      <c r="L45" s="81" t="str">
        <f>C45 &amp; D45 &amp; G45</f>
        <v>00010803010010000110</v>
      </c>
    </row>
    <row r="46" spans="1:12" ht="33.75">
      <c r="A46" s="97" t="s">
        <v>575</v>
      </c>
      <c r="B46" s="98" t="s">
        <v>6</v>
      </c>
      <c r="C46" s="99" t="s">
        <v>66</v>
      </c>
      <c r="D46" s="219" t="s">
        <v>576</v>
      </c>
      <c r="E46" s="220"/>
      <c r="F46" s="220"/>
      <c r="G46" s="221"/>
      <c r="H46" s="150">
        <v>45000</v>
      </c>
      <c r="I46" s="151">
        <v>10000</v>
      </c>
      <c r="J46" s="155">
        <v>35000</v>
      </c>
      <c r="K46" s="116" t="str">
        <f t="shared" si="0"/>
        <v>00010807000010000110</v>
      </c>
      <c r="L46" s="103" t="s">
        <v>577</v>
      </c>
    </row>
    <row r="47" spans="1:12" s="82" customFormat="1" ht="22.5">
      <c r="A47" s="77" t="s">
        <v>578</v>
      </c>
      <c r="B47" s="76" t="s">
        <v>6</v>
      </c>
      <c r="C47" s="119" t="s">
        <v>66</v>
      </c>
      <c r="D47" s="222" t="s">
        <v>579</v>
      </c>
      <c r="E47" s="223"/>
      <c r="F47" s="223"/>
      <c r="G47" s="224"/>
      <c r="H47" s="152">
        <v>45000</v>
      </c>
      <c r="I47" s="153">
        <v>10000</v>
      </c>
      <c r="J47" s="156">
        <f>IF(IF(H47="",0,H47)=0,0,(IF(H47&gt;0,IF(I47&gt;H47,0,H47-I47),IF(I47&gt;H47,H47-I47,0))))</f>
        <v>35000</v>
      </c>
      <c r="K47" s="117" t="str">
        <f t="shared" si="0"/>
        <v>00010807150010000110</v>
      </c>
      <c r="L47" s="81" t="str">
        <f>C47 &amp; D47 &amp; G47</f>
        <v>00010807150010000110</v>
      </c>
    </row>
    <row r="48" spans="1:12" ht="33.75">
      <c r="A48" s="97" t="s">
        <v>580</v>
      </c>
      <c r="B48" s="98" t="s">
        <v>6</v>
      </c>
      <c r="C48" s="99" t="s">
        <v>66</v>
      </c>
      <c r="D48" s="219" t="s">
        <v>581</v>
      </c>
      <c r="E48" s="220"/>
      <c r="F48" s="220"/>
      <c r="G48" s="221"/>
      <c r="H48" s="150">
        <v>0</v>
      </c>
      <c r="I48" s="151">
        <v>18087.080000000002</v>
      </c>
      <c r="J48" s="155">
        <v>0</v>
      </c>
      <c r="K48" s="116" t="str">
        <f t="shared" si="0"/>
        <v>00010900000000000000</v>
      </c>
      <c r="L48" s="103" t="s">
        <v>582</v>
      </c>
    </row>
    <row r="49" spans="1:12" ht="15">
      <c r="A49" s="97" t="s">
        <v>583</v>
      </c>
      <c r="B49" s="98" t="s">
        <v>6</v>
      </c>
      <c r="C49" s="99" t="s">
        <v>66</v>
      </c>
      <c r="D49" s="219" t="s">
        <v>584</v>
      </c>
      <c r="E49" s="220"/>
      <c r="F49" s="220"/>
      <c r="G49" s="221"/>
      <c r="H49" s="150">
        <v>0</v>
      </c>
      <c r="I49" s="151">
        <v>14860.4</v>
      </c>
      <c r="J49" s="155">
        <v>0</v>
      </c>
      <c r="K49" s="116" t="str">
        <f t="shared" ref="K49:K80" si="1">C49 &amp; D49 &amp; G49</f>
        <v>00010904000000000110</v>
      </c>
      <c r="L49" s="103" t="s">
        <v>585</v>
      </c>
    </row>
    <row r="50" spans="1:12" ht="22.5">
      <c r="A50" s="97" t="s">
        <v>586</v>
      </c>
      <c r="B50" s="98" t="s">
        <v>6</v>
      </c>
      <c r="C50" s="99" t="s">
        <v>66</v>
      </c>
      <c r="D50" s="219" t="s">
        <v>587</v>
      </c>
      <c r="E50" s="220"/>
      <c r="F50" s="220"/>
      <c r="G50" s="221"/>
      <c r="H50" s="150">
        <v>0</v>
      </c>
      <c r="I50" s="151">
        <v>14860.4</v>
      </c>
      <c r="J50" s="155">
        <v>0</v>
      </c>
      <c r="K50" s="116" t="str">
        <f t="shared" si="1"/>
        <v>00010904050000000110</v>
      </c>
      <c r="L50" s="103" t="s">
        <v>588</v>
      </c>
    </row>
    <row r="51" spans="1:12" s="82" customFormat="1" ht="33.75">
      <c r="A51" s="77" t="s">
        <v>589</v>
      </c>
      <c r="B51" s="76" t="s">
        <v>6</v>
      </c>
      <c r="C51" s="119" t="s">
        <v>66</v>
      </c>
      <c r="D51" s="222" t="s">
        <v>590</v>
      </c>
      <c r="E51" s="223"/>
      <c r="F51" s="223"/>
      <c r="G51" s="224"/>
      <c r="H51" s="152">
        <v>0</v>
      </c>
      <c r="I51" s="153">
        <v>14860.4</v>
      </c>
      <c r="J51" s="156">
        <f>IF(IF(H51="",0,H51)=0,0,(IF(H51&gt;0,IF(I51&gt;H51,0,H51-I51),IF(I51&gt;H51,H51-I51,0))))</f>
        <v>0</v>
      </c>
      <c r="K51" s="117" t="str">
        <f t="shared" si="1"/>
        <v>00010904053050000110</v>
      </c>
      <c r="L51" s="81" t="str">
        <f>C51 &amp; D51 &amp; G51</f>
        <v>00010904053050000110</v>
      </c>
    </row>
    <row r="52" spans="1:12" ht="22.5">
      <c r="A52" s="97" t="s">
        <v>591</v>
      </c>
      <c r="B52" s="98" t="s">
        <v>6</v>
      </c>
      <c r="C52" s="99" t="s">
        <v>66</v>
      </c>
      <c r="D52" s="219" t="s">
        <v>592</v>
      </c>
      <c r="E52" s="220"/>
      <c r="F52" s="220"/>
      <c r="G52" s="221"/>
      <c r="H52" s="150">
        <v>0</v>
      </c>
      <c r="I52" s="151">
        <v>3058.68</v>
      </c>
      <c r="J52" s="155">
        <v>0</v>
      </c>
      <c r="K52" s="116" t="str">
        <f t="shared" si="1"/>
        <v>00010906000020000110</v>
      </c>
      <c r="L52" s="103" t="s">
        <v>593</v>
      </c>
    </row>
    <row r="53" spans="1:12" s="82" customFormat="1" ht="15">
      <c r="A53" s="77" t="s">
        <v>594</v>
      </c>
      <c r="B53" s="76" t="s">
        <v>6</v>
      </c>
      <c r="C53" s="119" t="s">
        <v>66</v>
      </c>
      <c r="D53" s="222" t="s">
        <v>595</v>
      </c>
      <c r="E53" s="223"/>
      <c r="F53" s="223"/>
      <c r="G53" s="224"/>
      <c r="H53" s="152">
        <v>0</v>
      </c>
      <c r="I53" s="153">
        <v>3058.68</v>
      </c>
      <c r="J53" s="156">
        <f>IF(IF(H53="",0,H53)=0,0,(IF(H53&gt;0,IF(I53&gt;H53,0,H53-I53),IF(I53&gt;H53,H53-I53,0))))</f>
        <v>0</v>
      </c>
      <c r="K53" s="117" t="str">
        <f t="shared" si="1"/>
        <v>00010906010020000110</v>
      </c>
      <c r="L53" s="81" t="str">
        <f>C53 &amp; D53 &amp; G53</f>
        <v>00010906010020000110</v>
      </c>
    </row>
    <row r="54" spans="1:12" ht="22.5">
      <c r="A54" s="97" t="s">
        <v>596</v>
      </c>
      <c r="B54" s="98" t="s">
        <v>6</v>
      </c>
      <c r="C54" s="99" t="s">
        <v>66</v>
      </c>
      <c r="D54" s="219" t="s">
        <v>597</v>
      </c>
      <c r="E54" s="220"/>
      <c r="F54" s="220"/>
      <c r="G54" s="221"/>
      <c r="H54" s="150">
        <v>0</v>
      </c>
      <c r="I54" s="151">
        <v>168</v>
      </c>
      <c r="J54" s="155">
        <v>0</v>
      </c>
      <c r="K54" s="116" t="str">
        <f t="shared" si="1"/>
        <v>00010907000000000110</v>
      </c>
      <c r="L54" s="103" t="s">
        <v>598</v>
      </c>
    </row>
    <row r="55" spans="1:12" ht="33.75">
      <c r="A55" s="97" t="s">
        <v>599</v>
      </c>
      <c r="B55" s="98" t="s">
        <v>6</v>
      </c>
      <c r="C55" s="99" t="s">
        <v>66</v>
      </c>
      <c r="D55" s="219" t="s">
        <v>600</v>
      </c>
      <c r="E55" s="220"/>
      <c r="F55" s="220"/>
      <c r="G55" s="221"/>
      <c r="H55" s="150">
        <v>0</v>
      </c>
      <c r="I55" s="151">
        <v>168</v>
      </c>
      <c r="J55" s="155">
        <v>0</v>
      </c>
      <c r="K55" s="116" t="str">
        <f t="shared" si="1"/>
        <v>00010907030000000110</v>
      </c>
      <c r="L55" s="103" t="s">
        <v>601</v>
      </c>
    </row>
    <row r="56" spans="1:12" s="82" customFormat="1" ht="45">
      <c r="A56" s="77" t="s">
        <v>602</v>
      </c>
      <c r="B56" s="76" t="s">
        <v>6</v>
      </c>
      <c r="C56" s="119" t="s">
        <v>66</v>
      </c>
      <c r="D56" s="222" t="s">
        <v>603</v>
      </c>
      <c r="E56" s="223"/>
      <c r="F56" s="223"/>
      <c r="G56" s="224"/>
      <c r="H56" s="152">
        <v>0</v>
      </c>
      <c r="I56" s="153">
        <v>168</v>
      </c>
      <c r="J56" s="156">
        <f>IF(IF(H56="",0,H56)=0,0,(IF(H56&gt;0,IF(I56&gt;H56,0,H56-I56),IF(I56&gt;H56,H56-I56,0))))</f>
        <v>0</v>
      </c>
      <c r="K56" s="117" t="str">
        <f t="shared" si="1"/>
        <v>00010907033050000110</v>
      </c>
      <c r="L56" s="81" t="str">
        <f>C56 &amp; D56 &amp; G56</f>
        <v>00010907033050000110</v>
      </c>
    </row>
    <row r="57" spans="1:12" ht="33.75">
      <c r="A57" s="97" t="s">
        <v>604</v>
      </c>
      <c r="B57" s="98" t="s">
        <v>6</v>
      </c>
      <c r="C57" s="99" t="s">
        <v>66</v>
      </c>
      <c r="D57" s="219" t="s">
        <v>605</v>
      </c>
      <c r="E57" s="220"/>
      <c r="F57" s="220"/>
      <c r="G57" s="221"/>
      <c r="H57" s="150">
        <v>13460000</v>
      </c>
      <c r="I57" s="151">
        <v>13553713.869999999</v>
      </c>
      <c r="J57" s="155">
        <v>0</v>
      </c>
      <c r="K57" s="116" t="str">
        <f t="shared" si="1"/>
        <v>00011100000000000000</v>
      </c>
      <c r="L57" s="103" t="s">
        <v>606</v>
      </c>
    </row>
    <row r="58" spans="1:12" ht="22.5">
      <c r="A58" s="97" t="s">
        <v>607</v>
      </c>
      <c r="B58" s="98" t="s">
        <v>6</v>
      </c>
      <c r="C58" s="99" t="s">
        <v>66</v>
      </c>
      <c r="D58" s="219" t="s">
        <v>608</v>
      </c>
      <c r="E58" s="220"/>
      <c r="F58" s="220"/>
      <c r="G58" s="221"/>
      <c r="H58" s="150">
        <v>0</v>
      </c>
      <c r="I58" s="151">
        <v>17097.310000000001</v>
      </c>
      <c r="J58" s="155">
        <v>0</v>
      </c>
      <c r="K58" s="116" t="str">
        <f t="shared" si="1"/>
        <v>00011103000000000120</v>
      </c>
      <c r="L58" s="103" t="s">
        <v>609</v>
      </c>
    </row>
    <row r="59" spans="1:12" s="82" customFormat="1" ht="33.75">
      <c r="A59" s="77" t="s">
        <v>610</v>
      </c>
      <c r="B59" s="76" t="s">
        <v>6</v>
      </c>
      <c r="C59" s="119" t="s">
        <v>66</v>
      </c>
      <c r="D59" s="222" t="s">
        <v>611</v>
      </c>
      <c r="E59" s="223"/>
      <c r="F59" s="223"/>
      <c r="G59" s="224"/>
      <c r="H59" s="152">
        <v>0</v>
      </c>
      <c r="I59" s="153">
        <v>17097.310000000001</v>
      </c>
      <c r="J59" s="156">
        <f>IF(IF(H59="",0,H59)=0,0,(IF(H59&gt;0,IF(I59&gt;H59,0,H59-I59),IF(I59&gt;H59,H59-I59,0))))</f>
        <v>0</v>
      </c>
      <c r="K59" s="117" t="str">
        <f t="shared" si="1"/>
        <v>00011103050050000120</v>
      </c>
      <c r="L59" s="81" t="str">
        <f>C59 &amp; D59 &amp; G59</f>
        <v>00011103050050000120</v>
      </c>
    </row>
    <row r="60" spans="1:12" ht="67.5">
      <c r="A60" s="97" t="s">
        <v>612</v>
      </c>
      <c r="B60" s="98" t="s">
        <v>6</v>
      </c>
      <c r="C60" s="99" t="s">
        <v>66</v>
      </c>
      <c r="D60" s="219" t="s">
        <v>613</v>
      </c>
      <c r="E60" s="220"/>
      <c r="F60" s="220"/>
      <c r="G60" s="221"/>
      <c r="H60" s="150">
        <v>13460000</v>
      </c>
      <c r="I60" s="151">
        <v>13750230.26</v>
      </c>
      <c r="J60" s="155">
        <v>0</v>
      </c>
      <c r="K60" s="116" t="str">
        <f t="shared" si="1"/>
        <v>00011105000000000120</v>
      </c>
      <c r="L60" s="103" t="s">
        <v>614</v>
      </c>
    </row>
    <row r="61" spans="1:12" ht="56.25">
      <c r="A61" s="97" t="s">
        <v>615</v>
      </c>
      <c r="B61" s="98" t="s">
        <v>6</v>
      </c>
      <c r="C61" s="99" t="s">
        <v>66</v>
      </c>
      <c r="D61" s="219" t="s">
        <v>616</v>
      </c>
      <c r="E61" s="220"/>
      <c r="F61" s="220"/>
      <c r="G61" s="221"/>
      <c r="H61" s="150">
        <v>10800000</v>
      </c>
      <c r="I61" s="151">
        <v>10973747.890000001</v>
      </c>
      <c r="J61" s="155">
        <v>0</v>
      </c>
      <c r="K61" s="116" t="str">
        <f t="shared" si="1"/>
        <v>00011105010000000120</v>
      </c>
      <c r="L61" s="103" t="s">
        <v>617</v>
      </c>
    </row>
    <row r="62" spans="1:12" s="82" customFormat="1" ht="78.75">
      <c r="A62" s="77" t="s">
        <v>618</v>
      </c>
      <c r="B62" s="76" t="s">
        <v>6</v>
      </c>
      <c r="C62" s="119" t="s">
        <v>66</v>
      </c>
      <c r="D62" s="222" t="s">
        <v>619</v>
      </c>
      <c r="E62" s="223"/>
      <c r="F62" s="223"/>
      <c r="G62" s="224"/>
      <c r="H62" s="152">
        <v>3800000</v>
      </c>
      <c r="I62" s="153">
        <v>3835678.88</v>
      </c>
      <c r="J62" s="156">
        <f>IF(IF(H62="",0,H62)=0,0,(IF(H62&gt;0,IF(I62&gt;H62,0,H62-I62),IF(I62&gt;H62,H62-I62,0))))</f>
        <v>0</v>
      </c>
      <c r="K62" s="117" t="str">
        <f t="shared" si="1"/>
        <v>00011105013050000120</v>
      </c>
      <c r="L62" s="81" t="str">
        <f>C62 &amp; D62 &amp; G62</f>
        <v>00011105013050000120</v>
      </c>
    </row>
    <row r="63" spans="1:12" s="82" customFormat="1" ht="67.5">
      <c r="A63" s="77" t="s">
        <v>620</v>
      </c>
      <c r="B63" s="76" t="s">
        <v>6</v>
      </c>
      <c r="C63" s="119" t="s">
        <v>66</v>
      </c>
      <c r="D63" s="222" t="s">
        <v>621</v>
      </c>
      <c r="E63" s="223"/>
      <c r="F63" s="223"/>
      <c r="G63" s="224"/>
      <c r="H63" s="152">
        <v>0</v>
      </c>
      <c r="I63" s="153">
        <v>-7660.44</v>
      </c>
      <c r="J63" s="156">
        <f>IF(IF(H63="",0,H63)=0,0,(IF(H63&gt;0,IF(I63&gt;H63,0,H63-I63),IF(I63&gt;H63,H63-I63,0))))</f>
        <v>0</v>
      </c>
      <c r="K63" s="117" t="str">
        <f t="shared" si="1"/>
        <v>00011105013100000120</v>
      </c>
      <c r="L63" s="81" t="str">
        <f>C63 &amp; D63 &amp; G63</f>
        <v>00011105013100000120</v>
      </c>
    </row>
    <row r="64" spans="1:12" s="82" customFormat="1" ht="67.5">
      <c r="A64" s="77" t="s">
        <v>622</v>
      </c>
      <c r="B64" s="76" t="s">
        <v>6</v>
      </c>
      <c r="C64" s="119" t="s">
        <v>66</v>
      </c>
      <c r="D64" s="222" t="s">
        <v>623</v>
      </c>
      <c r="E64" s="223"/>
      <c r="F64" s="223"/>
      <c r="G64" s="224"/>
      <c r="H64" s="152">
        <v>7000000</v>
      </c>
      <c r="I64" s="153">
        <v>7145729.4500000002</v>
      </c>
      <c r="J64" s="156">
        <f>IF(IF(H64="",0,H64)=0,0,(IF(H64&gt;0,IF(I64&gt;H64,0,H64-I64),IF(I64&gt;H64,H64-I64,0))))</f>
        <v>0</v>
      </c>
      <c r="K64" s="117" t="str">
        <f t="shared" si="1"/>
        <v>00011105013130000120</v>
      </c>
      <c r="L64" s="81" t="str">
        <f>C64 &amp; D64 &amp; G64</f>
        <v>00011105013130000120</v>
      </c>
    </row>
    <row r="65" spans="1:12" ht="33.75">
      <c r="A65" s="97" t="s">
        <v>624</v>
      </c>
      <c r="B65" s="98" t="s">
        <v>6</v>
      </c>
      <c r="C65" s="99" t="s">
        <v>66</v>
      </c>
      <c r="D65" s="219" t="s">
        <v>625</v>
      </c>
      <c r="E65" s="220"/>
      <c r="F65" s="220"/>
      <c r="G65" s="221"/>
      <c r="H65" s="150">
        <v>2660000</v>
      </c>
      <c r="I65" s="151">
        <v>2776482.37</v>
      </c>
      <c r="J65" s="155">
        <v>0</v>
      </c>
      <c r="K65" s="116" t="str">
        <f t="shared" si="1"/>
        <v>00011105070000000120</v>
      </c>
      <c r="L65" s="103" t="s">
        <v>626</v>
      </c>
    </row>
    <row r="66" spans="1:12" s="82" customFormat="1" ht="33.75">
      <c r="A66" s="77" t="s">
        <v>627</v>
      </c>
      <c r="B66" s="76" t="s">
        <v>6</v>
      </c>
      <c r="C66" s="119" t="s">
        <v>66</v>
      </c>
      <c r="D66" s="222" t="s">
        <v>628</v>
      </c>
      <c r="E66" s="223"/>
      <c r="F66" s="223"/>
      <c r="G66" s="224"/>
      <c r="H66" s="152">
        <v>2660000</v>
      </c>
      <c r="I66" s="153">
        <v>2776482.37</v>
      </c>
      <c r="J66" s="156">
        <f>IF(IF(H66="",0,H66)=0,0,(IF(H66&gt;0,IF(I66&gt;H66,0,H66-I66),IF(I66&gt;H66,H66-I66,0))))</f>
        <v>0</v>
      </c>
      <c r="K66" s="117" t="str">
        <f t="shared" si="1"/>
        <v>00011105075050000120</v>
      </c>
      <c r="L66" s="81" t="str">
        <f>C66 &amp; D66 &amp; G66</f>
        <v>00011105075050000120</v>
      </c>
    </row>
    <row r="67" spans="1:12" ht="33.75">
      <c r="A67" s="97" t="s">
        <v>629</v>
      </c>
      <c r="B67" s="98" t="s">
        <v>6</v>
      </c>
      <c r="C67" s="99" t="s">
        <v>66</v>
      </c>
      <c r="D67" s="219" t="s">
        <v>630</v>
      </c>
      <c r="E67" s="220"/>
      <c r="F67" s="220"/>
      <c r="G67" s="221"/>
      <c r="H67" s="150">
        <v>0</v>
      </c>
      <c r="I67" s="151">
        <v>15325.13</v>
      </c>
      <c r="J67" s="155">
        <v>0</v>
      </c>
      <c r="K67" s="116" t="str">
        <f t="shared" si="1"/>
        <v>00011105300000000120</v>
      </c>
      <c r="L67" s="103" t="s">
        <v>631</v>
      </c>
    </row>
    <row r="68" spans="1:12" ht="33.75">
      <c r="A68" s="97" t="s">
        <v>632</v>
      </c>
      <c r="B68" s="98" t="s">
        <v>6</v>
      </c>
      <c r="C68" s="99" t="s">
        <v>66</v>
      </c>
      <c r="D68" s="219" t="s">
        <v>633</v>
      </c>
      <c r="E68" s="220"/>
      <c r="F68" s="220"/>
      <c r="G68" s="221"/>
      <c r="H68" s="150">
        <v>0</v>
      </c>
      <c r="I68" s="151">
        <v>15325.13</v>
      </c>
      <c r="J68" s="155">
        <v>0</v>
      </c>
      <c r="K68" s="116" t="str">
        <f t="shared" si="1"/>
        <v>00011105310000000120</v>
      </c>
      <c r="L68" s="103" t="s">
        <v>634</v>
      </c>
    </row>
    <row r="69" spans="1:12" s="82" customFormat="1" ht="101.25">
      <c r="A69" s="77" t="s">
        <v>635</v>
      </c>
      <c r="B69" s="76" t="s">
        <v>6</v>
      </c>
      <c r="C69" s="119" t="s">
        <v>66</v>
      </c>
      <c r="D69" s="222" t="s">
        <v>636</v>
      </c>
      <c r="E69" s="223"/>
      <c r="F69" s="223"/>
      <c r="G69" s="224"/>
      <c r="H69" s="152">
        <v>0</v>
      </c>
      <c r="I69" s="153">
        <v>15325.13</v>
      </c>
      <c r="J69" s="156">
        <f>IF(IF(H69="",0,H69)=0,0,(IF(H69&gt;0,IF(I69&gt;H69,0,H69-I69),IF(I69&gt;H69,H69-I69,0))))</f>
        <v>0</v>
      </c>
      <c r="K69" s="117" t="str">
        <f t="shared" si="1"/>
        <v>00011105313050000120</v>
      </c>
      <c r="L69" s="81" t="str">
        <f>C69 &amp; D69 &amp; G69</f>
        <v>00011105313050000120</v>
      </c>
    </row>
    <row r="70" spans="1:12" ht="67.5">
      <c r="A70" s="97" t="s">
        <v>637</v>
      </c>
      <c r="B70" s="98" t="s">
        <v>6</v>
      </c>
      <c r="C70" s="99" t="s">
        <v>66</v>
      </c>
      <c r="D70" s="219" t="s">
        <v>638</v>
      </c>
      <c r="E70" s="220"/>
      <c r="F70" s="220"/>
      <c r="G70" s="221"/>
      <c r="H70" s="150">
        <v>0</v>
      </c>
      <c r="I70" s="151">
        <v>-228938.83</v>
      </c>
      <c r="J70" s="155">
        <v>0</v>
      </c>
      <c r="K70" s="116" t="str">
        <f t="shared" si="1"/>
        <v>00011109000000000120</v>
      </c>
      <c r="L70" s="103" t="s">
        <v>639</v>
      </c>
    </row>
    <row r="71" spans="1:12" ht="67.5">
      <c r="A71" s="97" t="s">
        <v>640</v>
      </c>
      <c r="B71" s="98" t="s">
        <v>6</v>
      </c>
      <c r="C71" s="99" t="s">
        <v>66</v>
      </c>
      <c r="D71" s="219" t="s">
        <v>641</v>
      </c>
      <c r="E71" s="220"/>
      <c r="F71" s="220"/>
      <c r="G71" s="221"/>
      <c r="H71" s="150">
        <v>0</v>
      </c>
      <c r="I71" s="151">
        <v>-228938.83</v>
      </c>
      <c r="J71" s="155">
        <v>0</v>
      </c>
      <c r="K71" s="116" t="str">
        <f t="shared" si="1"/>
        <v>00011109040000000120</v>
      </c>
      <c r="L71" s="103" t="s">
        <v>642</v>
      </c>
    </row>
    <row r="72" spans="1:12" s="82" customFormat="1" ht="67.5">
      <c r="A72" s="77" t="s">
        <v>643</v>
      </c>
      <c r="B72" s="76" t="s">
        <v>6</v>
      </c>
      <c r="C72" s="119" t="s">
        <v>66</v>
      </c>
      <c r="D72" s="222" t="s">
        <v>644</v>
      </c>
      <c r="E72" s="223"/>
      <c r="F72" s="223"/>
      <c r="G72" s="224"/>
      <c r="H72" s="152">
        <v>0</v>
      </c>
      <c r="I72" s="153">
        <v>-228938.83</v>
      </c>
      <c r="J72" s="156">
        <f>IF(IF(H72="",0,H72)=0,0,(IF(H72&gt;0,IF(I72&gt;H72,0,H72-I72),IF(I72&gt;H72,H72-I72,0))))</f>
        <v>0</v>
      </c>
      <c r="K72" s="117" t="str">
        <f t="shared" si="1"/>
        <v>00011109045050000120</v>
      </c>
      <c r="L72" s="81" t="str">
        <f>C72 &amp; D72 &amp; G72</f>
        <v>00011109045050000120</v>
      </c>
    </row>
    <row r="73" spans="1:12" ht="22.5">
      <c r="A73" s="97" t="s">
        <v>645</v>
      </c>
      <c r="B73" s="98" t="s">
        <v>6</v>
      </c>
      <c r="C73" s="99" t="s">
        <v>66</v>
      </c>
      <c r="D73" s="219" t="s">
        <v>646</v>
      </c>
      <c r="E73" s="220"/>
      <c r="F73" s="220"/>
      <c r="G73" s="221"/>
      <c r="H73" s="150">
        <v>58200</v>
      </c>
      <c r="I73" s="151">
        <v>20434.25</v>
      </c>
      <c r="J73" s="155">
        <v>45375.56</v>
      </c>
      <c r="K73" s="116" t="str">
        <f t="shared" si="1"/>
        <v>00011200000000000000</v>
      </c>
      <c r="L73" s="103" t="s">
        <v>647</v>
      </c>
    </row>
    <row r="74" spans="1:12" ht="15">
      <c r="A74" s="97" t="s">
        <v>648</v>
      </c>
      <c r="B74" s="98" t="s">
        <v>6</v>
      </c>
      <c r="C74" s="99" t="s">
        <v>66</v>
      </c>
      <c r="D74" s="219" t="s">
        <v>649</v>
      </c>
      <c r="E74" s="220"/>
      <c r="F74" s="220"/>
      <c r="G74" s="221"/>
      <c r="H74" s="150">
        <v>58200</v>
      </c>
      <c r="I74" s="151">
        <v>20434.25</v>
      </c>
      <c r="J74" s="155">
        <v>45375.56</v>
      </c>
      <c r="K74" s="116" t="str">
        <f t="shared" si="1"/>
        <v>00011201000010000120</v>
      </c>
      <c r="L74" s="103" t="s">
        <v>650</v>
      </c>
    </row>
    <row r="75" spans="1:12" s="82" customFormat="1" ht="22.5">
      <c r="A75" s="77" t="s">
        <v>651</v>
      </c>
      <c r="B75" s="76" t="s">
        <v>6</v>
      </c>
      <c r="C75" s="119" t="s">
        <v>66</v>
      </c>
      <c r="D75" s="222" t="s">
        <v>652</v>
      </c>
      <c r="E75" s="223"/>
      <c r="F75" s="223"/>
      <c r="G75" s="224"/>
      <c r="H75" s="152">
        <v>24000</v>
      </c>
      <c r="I75" s="153">
        <v>8824.6299999999992</v>
      </c>
      <c r="J75" s="156">
        <f>IF(IF(H75="",0,H75)=0,0,(IF(H75&gt;0,IF(I75&gt;H75,0,H75-I75),IF(I75&gt;H75,H75-I75,0))))</f>
        <v>15175.37</v>
      </c>
      <c r="K75" s="117" t="str">
        <f t="shared" si="1"/>
        <v>00011201010010000120</v>
      </c>
      <c r="L75" s="81" t="str">
        <f>C75 &amp; D75 &amp; G75</f>
        <v>00011201010010000120</v>
      </c>
    </row>
    <row r="76" spans="1:12" s="82" customFormat="1" ht="22.5">
      <c r="A76" s="77" t="s">
        <v>653</v>
      </c>
      <c r="B76" s="76" t="s">
        <v>6</v>
      </c>
      <c r="C76" s="119" t="s">
        <v>66</v>
      </c>
      <c r="D76" s="222" t="s">
        <v>654</v>
      </c>
      <c r="E76" s="223"/>
      <c r="F76" s="223"/>
      <c r="G76" s="224"/>
      <c r="H76" s="152">
        <v>28300</v>
      </c>
      <c r="I76" s="153">
        <v>-1900.19</v>
      </c>
      <c r="J76" s="156">
        <f>IF(IF(H76="",0,H76)=0,0,(IF(H76&gt;0,IF(I76&gt;H76,0,H76-I76),IF(I76&gt;H76,H76-I76,0))))</f>
        <v>30200.19</v>
      </c>
      <c r="K76" s="117" t="str">
        <f t="shared" si="1"/>
        <v>00011201030010000120</v>
      </c>
      <c r="L76" s="81" t="str">
        <f>C76 &amp; D76 &amp; G76</f>
        <v>00011201030010000120</v>
      </c>
    </row>
    <row r="77" spans="1:12" s="82" customFormat="1" ht="15">
      <c r="A77" s="77" t="s">
        <v>655</v>
      </c>
      <c r="B77" s="76" t="s">
        <v>6</v>
      </c>
      <c r="C77" s="119" t="s">
        <v>66</v>
      </c>
      <c r="D77" s="222" t="s">
        <v>656</v>
      </c>
      <c r="E77" s="223"/>
      <c r="F77" s="223"/>
      <c r="G77" s="224"/>
      <c r="H77" s="152">
        <v>5900</v>
      </c>
      <c r="I77" s="153">
        <v>13509.81</v>
      </c>
      <c r="J77" s="156">
        <f>IF(IF(H77="",0,H77)=0,0,(IF(H77&gt;0,IF(I77&gt;H77,0,H77-I77),IF(I77&gt;H77,H77-I77,0))))</f>
        <v>0</v>
      </c>
      <c r="K77" s="117" t="str">
        <f t="shared" si="1"/>
        <v>00011201041010000120</v>
      </c>
      <c r="L77" s="81" t="str">
        <f>C77 &amp; D77 &amp; G77</f>
        <v>00011201041010000120</v>
      </c>
    </row>
    <row r="78" spans="1:12" ht="22.5">
      <c r="A78" s="97" t="s">
        <v>657</v>
      </c>
      <c r="B78" s="98" t="s">
        <v>6</v>
      </c>
      <c r="C78" s="99" t="s">
        <v>66</v>
      </c>
      <c r="D78" s="219" t="s">
        <v>658</v>
      </c>
      <c r="E78" s="220"/>
      <c r="F78" s="220"/>
      <c r="G78" s="221"/>
      <c r="H78" s="150">
        <v>2650000</v>
      </c>
      <c r="I78" s="151">
        <v>2664295.17</v>
      </c>
      <c r="J78" s="155">
        <v>55081.88</v>
      </c>
      <c r="K78" s="116" t="str">
        <f t="shared" si="1"/>
        <v>00011400000000000000</v>
      </c>
      <c r="L78" s="103" t="s">
        <v>659</v>
      </c>
    </row>
    <row r="79" spans="1:12" ht="67.5">
      <c r="A79" s="97" t="s">
        <v>660</v>
      </c>
      <c r="B79" s="98" t="s">
        <v>6</v>
      </c>
      <c r="C79" s="99" t="s">
        <v>66</v>
      </c>
      <c r="D79" s="219" t="s">
        <v>661</v>
      </c>
      <c r="E79" s="220"/>
      <c r="F79" s="220"/>
      <c r="G79" s="221"/>
      <c r="H79" s="150">
        <v>250000</v>
      </c>
      <c r="I79" s="151">
        <v>224576</v>
      </c>
      <c r="J79" s="155">
        <v>25424</v>
      </c>
      <c r="K79" s="116" t="str">
        <f t="shared" si="1"/>
        <v>00011402000000000000</v>
      </c>
      <c r="L79" s="103" t="s">
        <v>662</v>
      </c>
    </row>
    <row r="80" spans="1:12" ht="78.75">
      <c r="A80" s="97" t="s">
        <v>663</v>
      </c>
      <c r="B80" s="98" t="s">
        <v>6</v>
      </c>
      <c r="C80" s="99" t="s">
        <v>66</v>
      </c>
      <c r="D80" s="219" t="s">
        <v>664</v>
      </c>
      <c r="E80" s="220"/>
      <c r="F80" s="220"/>
      <c r="G80" s="221"/>
      <c r="H80" s="150">
        <v>250000</v>
      </c>
      <c r="I80" s="151">
        <v>224576</v>
      </c>
      <c r="J80" s="155">
        <v>25424</v>
      </c>
      <c r="K80" s="116" t="str">
        <f t="shared" si="1"/>
        <v>00011402050050000410</v>
      </c>
      <c r="L80" s="103" t="s">
        <v>665</v>
      </c>
    </row>
    <row r="81" spans="1:12" s="82" customFormat="1" ht="67.5">
      <c r="A81" s="77" t="s">
        <v>666</v>
      </c>
      <c r="B81" s="76" t="s">
        <v>6</v>
      </c>
      <c r="C81" s="119" t="s">
        <v>66</v>
      </c>
      <c r="D81" s="222" t="s">
        <v>667</v>
      </c>
      <c r="E81" s="223"/>
      <c r="F81" s="223"/>
      <c r="G81" s="224"/>
      <c r="H81" s="152">
        <v>250000</v>
      </c>
      <c r="I81" s="153">
        <v>224576</v>
      </c>
      <c r="J81" s="156">
        <f>IF(IF(H81="",0,H81)=0,0,(IF(H81&gt;0,IF(I81&gt;H81,0,H81-I81),IF(I81&gt;H81,H81-I81,0))))</f>
        <v>25424</v>
      </c>
      <c r="K81" s="117" t="str">
        <f t="shared" ref="K81:K112" si="2">C81 &amp; D81 &amp; G81</f>
        <v>00011402053050000410</v>
      </c>
      <c r="L81" s="81" t="str">
        <f>C81 &amp; D81 &amp; G81</f>
        <v>00011402053050000410</v>
      </c>
    </row>
    <row r="82" spans="1:12" ht="22.5">
      <c r="A82" s="97" t="s">
        <v>668</v>
      </c>
      <c r="B82" s="98" t="s">
        <v>6</v>
      </c>
      <c r="C82" s="99" t="s">
        <v>66</v>
      </c>
      <c r="D82" s="219" t="s">
        <v>669</v>
      </c>
      <c r="E82" s="220"/>
      <c r="F82" s="220"/>
      <c r="G82" s="221"/>
      <c r="H82" s="150">
        <v>2400000</v>
      </c>
      <c r="I82" s="151">
        <v>2439719.17</v>
      </c>
      <c r="J82" s="155">
        <v>29657.88</v>
      </c>
      <c r="K82" s="116" t="str">
        <f t="shared" si="2"/>
        <v>00011406000000000430</v>
      </c>
      <c r="L82" s="103" t="s">
        <v>670</v>
      </c>
    </row>
    <row r="83" spans="1:12" ht="33.75">
      <c r="A83" s="97" t="s">
        <v>671</v>
      </c>
      <c r="B83" s="98" t="s">
        <v>6</v>
      </c>
      <c r="C83" s="99" t="s">
        <v>66</v>
      </c>
      <c r="D83" s="219" t="s">
        <v>672</v>
      </c>
      <c r="E83" s="220"/>
      <c r="F83" s="220"/>
      <c r="G83" s="221"/>
      <c r="H83" s="150">
        <v>2400000</v>
      </c>
      <c r="I83" s="151">
        <v>2439719.17</v>
      </c>
      <c r="J83" s="155">
        <v>29657.88</v>
      </c>
      <c r="K83" s="116" t="str">
        <f t="shared" si="2"/>
        <v>00011406010000000430</v>
      </c>
      <c r="L83" s="103" t="s">
        <v>673</v>
      </c>
    </row>
    <row r="84" spans="1:12" s="82" customFormat="1" ht="56.25">
      <c r="A84" s="77" t="s">
        <v>674</v>
      </c>
      <c r="B84" s="76" t="s">
        <v>6</v>
      </c>
      <c r="C84" s="119" t="s">
        <v>66</v>
      </c>
      <c r="D84" s="222" t="s">
        <v>675</v>
      </c>
      <c r="E84" s="223"/>
      <c r="F84" s="223"/>
      <c r="G84" s="224"/>
      <c r="H84" s="152">
        <v>500000</v>
      </c>
      <c r="I84" s="153">
        <v>470342.12</v>
      </c>
      <c r="J84" s="156">
        <f>IF(IF(H84="",0,H84)=0,0,(IF(H84&gt;0,IF(I84&gt;H84,0,H84-I84),IF(I84&gt;H84,H84-I84,0))))</f>
        <v>29657.88</v>
      </c>
      <c r="K84" s="117" t="str">
        <f t="shared" si="2"/>
        <v>00011406013050000430</v>
      </c>
      <c r="L84" s="81" t="str">
        <f>C84 &amp; D84 &amp; G84</f>
        <v>00011406013050000430</v>
      </c>
    </row>
    <row r="85" spans="1:12" s="82" customFormat="1" ht="45">
      <c r="A85" s="77" t="s">
        <v>676</v>
      </c>
      <c r="B85" s="76" t="s">
        <v>6</v>
      </c>
      <c r="C85" s="119" t="s">
        <v>66</v>
      </c>
      <c r="D85" s="222" t="s">
        <v>677</v>
      </c>
      <c r="E85" s="223"/>
      <c r="F85" s="223"/>
      <c r="G85" s="224"/>
      <c r="H85" s="152">
        <v>1900000</v>
      </c>
      <c r="I85" s="153">
        <v>1969377.05</v>
      </c>
      <c r="J85" s="156">
        <f>IF(IF(H85="",0,H85)=0,0,(IF(H85&gt;0,IF(I85&gt;H85,0,H85-I85),IF(I85&gt;H85,H85-I85,0))))</f>
        <v>0</v>
      </c>
      <c r="K85" s="117" t="str">
        <f t="shared" si="2"/>
        <v>00011406013130000430</v>
      </c>
      <c r="L85" s="81" t="str">
        <f>C85 &amp; D85 &amp; G85</f>
        <v>00011406013130000430</v>
      </c>
    </row>
    <row r="86" spans="1:12" ht="15">
      <c r="A86" s="97" t="s">
        <v>678</v>
      </c>
      <c r="B86" s="98" t="s">
        <v>6</v>
      </c>
      <c r="C86" s="99" t="s">
        <v>66</v>
      </c>
      <c r="D86" s="219" t="s">
        <v>679</v>
      </c>
      <c r="E86" s="220"/>
      <c r="F86" s="220"/>
      <c r="G86" s="221"/>
      <c r="H86" s="150">
        <v>4533400</v>
      </c>
      <c r="I86" s="151">
        <v>4730238.32</v>
      </c>
      <c r="J86" s="155">
        <v>59033.26</v>
      </c>
      <c r="K86" s="116" t="str">
        <f t="shared" si="2"/>
        <v>00011600000000000000</v>
      </c>
      <c r="L86" s="103" t="s">
        <v>680</v>
      </c>
    </row>
    <row r="87" spans="1:12" ht="22.5">
      <c r="A87" s="97" t="s">
        <v>681</v>
      </c>
      <c r="B87" s="98" t="s">
        <v>6</v>
      </c>
      <c r="C87" s="99" t="s">
        <v>66</v>
      </c>
      <c r="D87" s="219" t="s">
        <v>682</v>
      </c>
      <c r="E87" s="220"/>
      <c r="F87" s="220"/>
      <c r="G87" s="221"/>
      <c r="H87" s="150">
        <v>17500</v>
      </c>
      <c r="I87" s="151">
        <v>33308.74</v>
      </c>
      <c r="J87" s="155">
        <v>1516.26</v>
      </c>
      <c r="K87" s="116" t="str">
        <f t="shared" si="2"/>
        <v>00011603000000000140</v>
      </c>
      <c r="L87" s="103" t="s">
        <v>683</v>
      </c>
    </row>
    <row r="88" spans="1:12" s="82" customFormat="1" ht="67.5">
      <c r="A88" s="77" t="s">
        <v>684</v>
      </c>
      <c r="B88" s="76" t="s">
        <v>6</v>
      </c>
      <c r="C88" s="119" t="s">
        <v>66</v>
      </c>
      <c r="D88" s="222" t="s">
        <v>685</v>
      </c>
      <c r="E88" s="223"/>
      <c r="F88" s="223"/>
      <c r="G88" s="224"/>
      <c r="H88" s="152">
        <v>15200</v>
      </c>
      <c r="I88" s="153">
        <v>32525</v>
      </c>
      <c r="J88" s="156">
        <f>IF(IF(H88="",0,H88)=0,0,(IF(H88&gt;0,IF(I88&gt;H88,0,H88-I88),IF(I88&gt;H88,H88-I88,0))))</f>
        <v>0</v>
      </c>
      <c r="K88" s="117" t="str">
        <f t="shared" si="2"/>
        <v>00011603010010000140</v>
      </c>
      <c r="L88" s="81" t="str">
        <f>C88 &amp; D88 &amp; G88</f>
        <v>00011603010010000140</v>
      </c>
    </row>
    <row r="89" spans="1:12" s="82" customFormat="1" ht="45">
      <c r="A89" s="77" t="s">
        <v>686</v>
      </c>
      <c r="B89" s="76" t="s">
        <v>6</v>
      </c>
      <c r="C89" s="119" t="s">
        <v>66</v>
      </c>
      <c r="D89" s="222" t="s">
        <v>687</v>
      </c>
      <c r="E89" s="223"/>
      <c r="F89" s="223"/>
      <c r="G89" s="224"/>
      <c r="H89" s="152">
        <v>2300</v>
      </c>
      <c r="I89" s="153">
        <v>783.74</v>
      </c>
      <c r="J89" s="156">
        <f>IF(IF(H89="",0,H89)=0,0,(IF(H89&gt;0,IF(I89&gt;H89,0,H89-I89),IF(I89&gt;H89,H89-I89,0))))</f>
        <v>1516.26</v>
      </c>
      <c r="K89" s="117" t="str">
        <f t="shared" si="2"/>
        <v>00011603030010000140</v>
      </c>
      <c r="L89" s="81" t="str">
        <f>C89 &amp; D89 &amp; G89</f>
        <v>00011603030010000140</v>
      </c>
    </row>
    <row r="90" spans="1:12" s="82" customFormat="1" ht="56.25">
      <c r="A90" s="77" t="s">
        <v>688</v>
      </c>
      <c r="B90" s="76" t="s">
        <v>6</v>
      </c>
      <c r="C90" s="119" t="s">
        <v>66</v>
      </c>
      <c r="D90" s="222" t="s">
        <v>689</v>
      </c>
      <c r="E90" s="223"/>
      <c r="F90" s="223"/>
      <c r="G90" s="224"/>
      <c r="H90" s="152">
        <v>79500</v>
      </c>
      <c r="I90" s="153">
        <v>47500</v>
      </c>
      <c r="J90" s="156">
        <f>IF(IF(H90="",0,H90)=0,0,(IF(H90&gt;0,IF(I90&gt;H90,0,H90-I90),IF(I90&gt;H90,H90-I90,0))))</f>
        <v>32000</v>
      </c>
      <c r="K90" s="117" t="str">
        <f t="shared" si="2"/>
        <v>00011606000010000140</v>
      </c>
      <c r="L90" s="81" t="str">
        <f>C90 &amp; D90 &amp; G90</f>
        <v>00011606000010000140</v>
      </c>
    </row>
    <row r="91" spans="1:12" ht="45">
      <c r="A91" s="97" t="s">
        <v>690</v>
      </c>
      <c r="B91" s="98" t="s">
        <v>6</v>
      </c>
      <c r="C91" s="99" t="s">
        <v>66</v>
      </c>
      <c r="D91" s="219" t="s">
        <v>691</v>
      </c>
      <c r="E91" s="220"/>
      <c r="F91" s="220"/>
      <c r="G91" s="221"/>
      <c r="H91" s="150">
        <v>140000</v>
      </c>
      <c r="I91" s="151">
        <v>166500</v>
      </c>
      <c r="J91" s="155">
        <v>0</v>
      </c>
      <c r="K91" s="116" t="str">
        <f t="shared" si="2"/>
        <v>00011608000010000140</v>
      </c>
      <c r="L91" s="103" t="s">
        <v>692</v>
      </c>
    </row>
    <row r="92" spans="1:12" s="82" customFormat="1" ht="45">
      <c r="A92" s="77" t="s">
        <v>693</v>
      </c>
      <c r="B92" s="76" t="s">
        <v>6</v>
      </c>
      <c r="C92" s="119" t="s">
        <v>66</v>
      </c>
      <c r="D92" s="222" t="s">
        <v>694</v>
      </c>
      <c r="E92" s="223"/>
      <c r="F92" s="223"/>
      <c r="G92" s="224"/>
      <c r="H92" s="152">
        <v>140000</v>
      </c>
      <c r="I92" s="153">
        <v>166500</v>
      </c>
      <c r="J92" s="156">
        <f>IF(IF(H92="",0,H92)=0,0,(IF(H92&gt;0,IF(I92&gt;H92,0,H92-I92),IF(I92&gt;H92,H92-I92,0))))</f>
        <v>0</v>
      </c>
      <c r="K92" s="117" t="str">
        <f t="shared" si="2"/>
        <v>00011608010010000140</v>
      </c>
      <c r="L92" s="81" t="str">
        <f>C92 &amp; D92 &amp; G92</f>
        <v>00011608010010000140</v>
      </c>
    </row>
    <row r="93" spans="1:12" ht="33.75">
      <c r="A93" s="97" t="s">
        <v>695</v>
      </c>
      <c r="B93" s="98" t="s">
        <v>6</v>
      </c>
      <c r="C93" s="99" t="s">
        <v>66</v>
      </c>
      <c r="D93" s="219" t="s">
        <v>696</v>
      </c>
      <c r="E93" s="220"/>
      <c r="F93" s="220"/>
      <c r="G93" s="221"/>
      <c r="H93" s="150">
        <v>650000</v>
      </c>
      <c r="I93" s="151">
        <v>705697.05</v>
      </c>
      <c r="J93" s="155">
        <v>0</v>
      </c>
      <c r="K93" s="116" t="str">
        <f t="shared" si="2"/>
        <v>00011621000000000140</v>
      </c>
      <c r="L93" s="103" t="s">
        <v>697</v>
      </c>
    </row>
    <row r="94" spans="1:12" s="82" customFormat="1" ht="45">
      <c r="A94" s="77" t="s">
        <v>698</v>
      </c>
      <c r="B94" s="76" t="s">
        <v>6</v>
      </c>
      <c r="C94" s="119" t="s">
        <v>66</v>
      </c>
      <c r="D94" s="222" t="s">
        <v>699</v>
      </c>
      <c r="E94" s="223"/>
      <c r="F94" s="223"/>
      <c r="G94" s="224"/>
      <c r="H94" s="152">
        <v>650000</v>
      </c>
      <c r="I94" s="153">
        <v>705697.05</v>
      </c>
      <c r="J94" s="156">
        <f>IF(IF(H94="",0,H94)=0,0,(IF(H94&gt;0,IF(I94&gt;H94,0,H94-I94),IF(I94&gt;H94,H94-I94,0))))</f>
        <v>0</v>
      </c>
      <c r="K94" s="117" t="str">
        <f t="shared" si="2"/>
        <v>00011621050050000140</v>
      </c>
      <c r="L94" s="81" t="str">
        <f>C94 &amp; D94 &amp; G94</f>
        <v>00011621050050000140</v>
      </c>
    </row>
    <row r="95" spans="1:12" ht="90">
      <c r="A95" s="97" t="s">
        <v>700</v>
      </c>
      <c r="B95" s="98" t="s">
        <v>6</v>
      </c>
      <c r="C95" s="99" t="s">
        <v>66</v>
      </c>
      <c r="D95" s="219" t="s">
        <v>701</v>
      </c>
      <c r="E95" s="220"/>
      <c r="F95" s="220"/>
      <c r="G95" s="221"/>
      <c r="H95" s="150">
        <v>77500</v>
      </c>
      <c r="I95" s="151">
        <v>160000</v>
      </c>
      <c r="J95" s="155">
        <v>0</v>
      </c>
      <c r="K95" s="116" t="str">
        <f t="shared" si="2"/>
        <v>00011625000000000140</v>
      </c>
      <c r="L95" s="103" t="s">
        <v>702</v>
      </c>
    </row>
    <row r="96" spans="1:12" s="82" customFormat="1" ht="22.5">
      <c r="A96" s="77" t="s">
        <v>703</v>
      </c>
      <c r="B96" s="76" t="s">
        <v>6</v>
      </c>
      <c r="C96" s="119" t="s">
        <v>66</v>
      </c>
      <c r="D96" s="222" t="s">
        <v>704</v>
      </c>
      <c r="E96" s="223"/>
      <c r="F96" s="223"/>
      <c r="G96" s="224"/>
      <c r="H96" s="152">
        <v>77500</v>
      </c>
      <c r="I96" s="153">
        <v>190000</v>
      </c>
      <c r="J96" s="156">
        <f>IF(IF(H96="",0,H96)=0,0,(IF(H96&gt;0,IF(I96&gt;H96,0,H96-I96),IF(I96&gt;H96,H96-I96,0))))</f>
        <v>0</v>
      </c>
      <c r="K96" s="117" t="str">
        <f t="shared" si="2"/>
        <v>00011625060010000140</v>
      </c>
      <c r="L96" s="81" t="str">
        <f>C96 &amp; D96 &amp; G96</f>
        <v>00011625060010000140</v>
      </c>
    </row>
    <row r="97" spans="1:12" ht="22.5">
      <c r="A97" s="97" t="s">
        <v>705</v>
      </c>
      <c r="B97" s="98" t="s">
        <v>6</v>
      </c>
      <c r="C97" s="99" t="s">
        <v>66</v>
      </c>
      <c r="D97" s="219" t="s">
        <v>706</v>
      </c>
      <c r="E97" s="220"/>
      <c r="F97" s="220"/>
      <c r="G97" s="221"/>
      <c r="H97" s="150">
        <v>0</v>
      </c>
      <c r="I97" s="151">
        <v>-30000</v>
      </c>
      <c r="J97" s="155">
        <v>0</v>
      </c>
      <c r="K97" s="116" t="str">
        <f t="shared" si="2"/>
        <v>00011625070000000140</v>
      </c>
      <c r="L97" s="103" t="s">
        <v>707</v>
      </c>
    </row>
    <row r="98" spans="1:12" s="82" customFormat="1" ht="33.75">
      <c r="A98" s="77" t="s">
        <v>708</v>
      </c>
      <c r="B98" s="76" t="s">
        <v>6</v>
      </c>
      <c r="C98" s="119" t="s">
        <v>66</v>
      </c>
      <c r="D98" s="222" t="s">
        <v>709</v>
      </c>
      <c r="E98" s="223"/>
      <c r="F98" s="223"/>
      <c r="G98" s="224"/>
      <c r="H98" s="152">
        <v>0</v>
      </c>
      <c r="I98" s="153">
        <v>-30000</v>
      </c>
      <c r="J98" s="156">
        <f>IF(IF(H98="",0,H98)=0,0,(IF(H98&gt;0,IF(I98&gt;H98,0,H98-I98),IF(I98&gt;H98,H98-I98,0))))</f>
        <v>0</v>
      </c>
      <c r="K98" s="117" t="str">
        <f t="shared" si="2"/>
        <v>00011625074050000140</v>
      </c>
      <c r="L98" s="81" t="str">
        <f>C98 &amp; D98 &amp; G98</f>
        <v>00011625074050000140</v>
      </c>
    </row>
    <row r="99" spans="1:12" s="82" customFormat="1" ht="45">
      <c r="A99" s="77" t="s">
        <v>710</v>
      </c>
      <c r="B99" s="76" t="s">
        <v>6</v>
      </c>
      <c r="C99" s="119" t="s">
        <v>66</v>
      </c>
      <c r="D99" s="222" t="s">
        <v>711</v>
      </c>
      <c r="E99" s="223"/>
      <c r="F99" s="223"/>
      <c r="G99" s="224"/>
      <c r="H99" s="152">
        <v>3000</v>
      </c>
      <c r="I99" s="153">
        <v>3000</v>
      </c>
      <c r="J99" s="156">
        <f>IF(IF(H99="",0,H99)=0,0,(IF(H99&gt;0,IF(I99&gt;H99,0,H99-I99),IF(I99&gt;H99,H99-I99,0))))</f>
        <v>0</v>
      </c>
      <c r="K99" s="117" t="str">
        <f t="shared" si="2"/>
        <v>00011628000010000140</v>
      </c>
      <c r="L99" s="81" t="str">
        <f>C99 &amp; D99 &amp; G99</f>
        <v>00011628000010000140</v>
      </c>
    </row>
    <row r="100" spans="1:12" ht="22.5">
      <c r="A100" s="97" t="s">
        <v>712</v>
      </c>
      <c r="B100" s="98" t="s">
        <v>6</v>
      </c>
      <c r="C100" s="99" t="s">
        <v>66</v>
      </c>
      <c r="D100" s="219" t="s">
        <v>713</v>
      </c>
      <c r="E100" s="220"/>
      <c r="F100" s="220"/>
      <c r="G100" s="221"/>
      <c r="H100" s="150">
        <v>710000</v>
      </c>
      <c r="I100" s="151">
        <v>684500</v>
      </c>
      <c r="J100" s="155">
        <v>25500</v>
      </c>
      <c r="K100" s="116" t="str">
        <f t="shared" si="2"/>
        <v>00011630000010000140</v>
      </c>
      <c r="L100" s="103" t="s">
        <v>714</v>
      </c>
    </row>
    <row r="101" spans="1:12" s="82" customFormat="1" ht="22.5">
      <c r="A101" s="77" t="s">
        <v>715</v>
      </c>
      <c r="B101" s="76" t="s">
        <v>6</v>
      </c>
      <c r="C101" s="119" t="s">
        <v>66</v>
      </c>
      <c r="D101" s="222" t="s">
        <v>716</v>
      </c>
      <c r="E101" s="223"/>
      <c r="F101" s="223"/>
      <c r="G101" s="224"/>
      <c r="H101" s="152">
        <v>710000</v>
      </c>
      <c r="I101" s="153">
        <v>684500</v>
      </c>
      <c r="J101" s="156">
        <f>IF(IF(H101="",0,H101)=0,0,(IF(H101&gt;0,IF(I101&gt;H101,0,H101-I101),IF(I101&gt;H101,H101-I101,0))))</f>
        <v>25500</v>
      </c>
      <c r="K101" s="117" t="str">
        <f t="shared" si="2"/>
        <v>00011630030010000140</v>
      </c>
      <c r="L101" s="81" t="str">
        <f>C101 &amp; D101 &amp; G101</f>
        <v>00011630030010000140</v>
      </c>
    </row>
    <row r="102" spans="1:12" ht="45">
      <c r="A102" s="97" t="s">
        <v>717</v>
      </c>
      <c r="B102" s="98" t="s">
        <v>6</v>
      </c>
      <c r="C102" s="99" t="s">
        <v>66</v>
      </c>
      <c r="D102" s="219" t="s">
        <v>718</v>
      </c>
      <c r="E102" s="220"/>
      <c r="F102" s="220"/>
      <c r="G102" s="221"/>
      <c r="H102" s="150">
        <v>0</v>
      </c>
      <c r="I102" s="151">
        <v>8837.85</v>
      </c>
      <c r="J102" s="155">
        <v>0</v>
      </c>
      <c r="K102" s="116" t="str">
        <f t="shared" si="2"/>
        <v>00011633000000000140</v>
      </c>
      <c r="L102" s="103" t="s">
        <v>719</v>
      </c>
    </row>
    <row r="103" spans="1:12" s="82" customFormat="1" ht="56.25">
      <c r="A103" s="77" t="s">
        <v>720</v>
      </c>
      <c r="B103" s="76" t="s">
        <v>6</v>
      </c>
      <c r="C103" s="119" t="s">
        <v>66</v>
      </c>
      <c r="D103" s="222" t="s">
        <v>721</v>
      </c>
      <c r="E103" s="223"/>
      <c r="F103" s="223"/>
      <c r="G103" s="224"/>
      <c r="H103" s="152">
        <v>0</v>
      </c>
      <c r="I103" s="153">
        <v>8837.85</v>
      </c>
      <c r="J103" s="156">
        <f>IF(IF(H103="",0,H103)=0,0,(IF(H103&gt;0,IF(I103&gt;H103,0,H103-I103),IF(I103&gt;H103,H103-I103,0))))</f>
        <v>0</v>
      </c>
      <c r="K103" s="117" t="str">
        <f t="shared" si="2"/>
        <v>00011633050050000140</v>
      </c>
      <c r="L103" s="81" t="str">
        <f>C103 &amp; D103 &amp; G103</f>
        <v>00011633050050000140</v>
      </c>
    </row>
    <row r="104" spans="1:12" ht="22.5">
      <c r="A104" s="97" t="s">
        <v>722</v>
      </c>
      <c r="B104" s="98" t="s">
        <v>6</v>
      </c>
      <c r="C104" s="99" t="s">
        <v>66</v>
      </c>
      <c r="D104" s="219" t="s">
        <v>723</v>
      </c>
      <c r="E104" s="220"/>
      <c r="F104" s="220"/>
      <c r="G104" s="221"/>
      <c r="H104" s="150">
        <v>1924000</v>
      </c>
      <c r="I104" s="151">
        <v>1923983</v>
      </c>
      <c r="J104" s="155">
        <v>17</v>
      </c>
      <c r="K104" s="116" t="str">
        <f t="shared" si="2"/>
        <v>00011635000000000140</v>
      </c>
      <c r="L104" s="103" t="s">
        <v>724</v>
      </c>
    </row>
    <row r="105" spans="1:12" s="82" customFormat="1" ht="33.75">
      <c r="A105" s="77" t="s">
        <v>725</v>
      </c>
      <c r="B105" s="76" t="s">
        <v>6</v>
      </c>
      <c r="C105" s="119" t="s">
        <v>66</v>
      </c>
      <c r="D105" s="222" t="s">
        <v>726</v>
      </c>
      <c r="E105" s="223"/>
      <c r="F105" s="223"/>
      <c r="G105" s="224"/>
      <c r="H105" s="152">
        <v>1924000</v>
      </c>
      <c r="I105" s="153">
        <v>1923983</v>
      </c>
      <c r="J105" s="156">
        <f>IF(IF(H105="",0,H105)=0,0,(IF(H105&gt;0,IF(I105&gt;H105,0,H105-I105),IF(I105&gt;H105,H105-I105,0))))</f>
        <v>17</v>
      </c>
      <c r="K105" s="117" t="str">
        <f t="shared" si="2"/>
        <v>00011635030050000140</v>
      </c>
      <c r="L105" s="81" t="str">
        <f>C105 &amp; D105 &amp; G105</f>
        <v>00011635030050000140</v>
      </c>
    </row>
    <row r="106" spans="1:12" s="82" customFormat="1" ht="56.25">
      <c r="A106" s="77" t="s">
        <v>727</v>
      </c>
      <c r="B106" s="76" t="s">
        <v>6</v>
      </c>
      <c r="C106" s="119" t="s">
        <v>66</v>
      </c>
      <c r="D106" s="222" t="s">
        <v>728</v>
      </c>
      <c r="E106" s="223"/>
      <c r="F106" s="223"/>
      <c r="G106" s="224"/>
      <c r="H106" s="152">
        <v>160000</v>
      </c>
      <c r="I106" s="153">
        <v>163000</v>
      </c>
      <c r="J106" s="156">
        <f>IF(IF(H106="",0,H106)=0,0,(IF(H106&gt;0,IF(I106&gt;H106,0,H106-I106),IF(I106&gt;H106,H106-I106,0))))</f>
        <v>0</v>
      </c>
      <c r="K106" s="117" t="str">
        <f t="shared" si="2"/>
        <v>00011643000010000140</v>
      </c>
      <c r="L106" s="81" t="str">
        <f>C106 &amp; D106 &amp; G106</f>
        <v>00011643000010000140</v>
      </c>
    </row>
    <row r="107" spans="1:12" ht="22.5">
      <c r="A107" s="97" t="s">
        <v>729</v>
      </c>
      <c r="B107" s="98" t="s">
        <v>6</v>
      </c>
      <c r="C107" s="99" t="s">
        <v>66</v>
      </c>
      <c r="D107" s="219" t="s">
        <v>730</v>
      </c>
      <c r="E107" s="220"/>
      <c r="F107" s="220"/>
      <c r="G107" s="221"/>
      <c r="H107" s="150">
        <v>771900</v>
      </c>
      <c r="I107" s="151">
        <v>833911.68</v>
      </c>
      <c r="J107" s="155">
        <v>0</v>
      </c>
      <c r="K107" s="116" t="str">
        <f t="shared" si="2"/>
        <v>00011690000000000140</v>
      </c>
      <c r="L107" s="103" t="s">
        <v>731</v>
      </c>
    </row>
    <row r="108" spans="1:12" s="82" customFormat="1" ht="33.75">
      <c r="A108" s="77" t="s">
        <v>732</v>
      </c>
      <c r="B108" s="76" t="s">
        <v>6</v>
      </c>
      <c r="C108" s="119" t="s">
        <v>66</v>
      </c>
      <c r="D108" s="222" t="s">
        <v>733</v>
      </c>
      <c r="E108" s="223"/>
      <c r="F108" s="223"/>
      <c r="G108" s="224"/>
      <c r="H108" s="152">
        <v>771900</v>
      </c>
      <c r="I108" s="153">
        <v>833911.68</v>
      </c>
      <c r="J108" s="156">
        <f>IF(IF(H108="",0,H108)=0,0,(IF(H108&gt;0,IF(I108&gt;H108,0,H108-I108),IF(I108&gt;H108,H108-I108,0))))</f>
        <v>0</v>
      </c>
      <c r="K108" s="117" t="str">
        <f t="shared" si="2"/>
        <v>00011690050050000140</v>
      </c>
      <c r="L108" s="81" t="str">
        <f>C108 &amp; D108 &amp; G108</f>
        <v>00011690050050000140</v>
      </c>
    </row>
    <row r="109" spans="1:12" ht="15">
      <c r="A109" s="97" t="s">
        <v>734</v>
      </c>
      <c r="B109" s="98" t="s">
        <v>6</v>
      </c>
      <c r="C109" s="99" t="s">
        <v>66</v>
      </c>
      <c r="D109" s="219" t="s">
        <v>735</v>
      </c>
      <c r="E109" s="220"/>
      <c r="F109" s="220"/>
      <c r="G109" s="221"/>
      <c r="H109" s="150">
        <v>1020000</v>
      </c>
      <c r="I109" s="151">
        <v>1031660.34</v>
      </c>
      <c r="J109" s="155">
        <v>0</v>
      </c>
      <c r="K109" s="116" t="str">
        <f t="shared" si="2"/>
        <v>00011700000000000000</v>
      </c>
      <c r="L109" s="103" t="s">
        <v>736</v>
      </c>
    </row>
    <row r="110" spans="1:12" ht="15">
      <c r="A110" s="97" t="s">
        <v>737</v>
      </c>
      <c r="B110" s="98" t="s">
        <v>6</v>
      </c>
      <c r="C110" s="99" t="s">
        <v>66</v>
      </c>
      <c r="D110" s="219" t="s">
        <v>738</v>
      </c>
      <c r="E110" s="220"/>
      <c r="F110" s="220"/>
      <c r="G110" s="221"/>
      <c r="H110" s="150">
        <v>0</v>
      </c>
      <c r="I110" s="151">
        <v>-3801.51</v>
      </c>
      <c r="J110" s="155">
        <v>0</v>
      </c>
      <c r="K110" s="116" t="str">
        <f t="shared" si="2"/>
        <v>00011701000000000180</v>
      </c>
      <c r="L110" s="103" t="s">
        <v>739</v>
      </c>
    </row>
    <row r="111" spans="1:12" s="82" customFormat="1" ht="22.5">
      <c r="A111" s="77" t="s">
        <v>740</v>
      </c>
      <c r="B111" s="76" t="s">
        <v>6</v>
      </c>
      <c r="C111" s="119" t="s">
        <v>66</v>
      </c>
      <c r="D111" s="222" t="s">
        <v>741</v>
      </c>
      <c r="E111" s="223"/>
      <c r="F111" s="223"/>
      <c r="G111" s="224"/>
      <c r="H111" s="152">
        <v>0</v>
      </c>
      <c r="I111" s="153">
        <v>-3801.51</v>
      </c>
      <c r="J111" s="156">
        <f>IF(IF(H111="",0,H111)=0,0,(IF(H111&gt;0,IF(I111&gt;H111,0,H111-I111),IF(I111&gt;H111,H111-I111,0))))</f>
        <v>0</v>
      </c>
      <c r="K111" s="117" t="str">
        <f t="shared" si="2"/>
        <v>00011701050050000180</v>
      </c>
      <c r="L111" s="81" t="str">
        <f>C111 &amp; D111 &amp; G111</f>
        <v>00011701050050000180</v>
      </c>
    </row>
    <row r="112" spans="1:12" ht="15">
      <c r="A112" s="97" t="s">
        <v>742</v>
      </c>
      <c r="B112" s="98" t="s">
        <v>6</v>
      </c>
      <c r="C112" s="99" t="s">
        <v>66</v>
      </c>
      <c r="D112" s="219" t="s">
        <v>743</v>
      </c>
      <c r="E112" s="220"/>
      <c r="F112" s="220"/>
      <c r="G112" s="221"/>
      <c r="H112" s="150">
        <v>1020000</v>
      </c>
      <c r="I112" s="151">
        <v>1035461.85</v>
      </c>
      <c r="J112" s="155">
        <v>0</v>
      </c>
      <c r="K112" s="116" t="str">
        <f t="shared" si="2"/>
        <v>00011705000000000180</v>
      </c>
      <c r="L112" s="103" t="s">
        <v>744</v>
      </c>
    </row>
    <row r="113" spans="1:12" s="82" customFormat="1" ht="22.5">
      <c r="A113" s="77" t="s">
        <v>745</v>
      </c>
      <c r="B113" s="76" t="s">
        <v>6</v>
      </c>
      <c r="C113" s="119" t="s">
        <v>66</v>
      </c>
      <c r="D113" s="222" t="s">
        <v>746</v>
      </c>
      <c r="E113" s="223"/>
      <c r="F113" s="223"/>
      <c r="G113" s="224"/>
      <c r="H113" s="152">
        <v>1020000</v>
      </c>
      <c r="I113" s="153">
        <v>1035461.85</v>
      </c>
      <c r="J113" s="156">
        <f>IF(IF(H113="",0,H113)=0,0,(IF(H113&gt;0,IF(I113&gt;H113,0,H113-I113),IF(I113&gt;H113,H113-I113,0))))</f>
        <v>0</v>
      </c>
      <c r="K113" s="117" t="str">
        <f t="shared" ref="K113:K144" si="3">C113 &amp; D113 &amp; G113</f>
        <v>00011705050050000180</v>
      </c>
      <c r="L113" s="81" t="str">
        <f>C113 &amp; D113 &amp; G113</f>
        <v>00011705050050000180</v>
      </c>
    </row>
    <row r="114" spans="1:12" ht="15">
      <c r="A114" s="97" t="s">
        <v>747</v>
      </c>
      <c r="B114" s="98" t="s">
        <v>6</v>
      </c>
      <c r="C114" s="99" t="s">
        <v>66</v>
      </c>
      <c r="D114" s="219" t="s">
        <v>748</v>
      </c>
      <c r="E114" s="220"/>
      <c r="F114" s="220"/>
      <c r="G114" s="221"/>
      <c r="H114" s="150">
        <v>365409361.13</v>
      </c>
      <c r="I114" s="151">
        <v>357900273.62</v>
      </c>
      <c r="J114" s="155">
        <v>7009674.9000000004</v>
      </c>
      <c r="K114" s="116" t="str">
        <f t="shared" si="3"/>
        <v>00020000000000000000</v>
      </c>
      <c r="L114" s="103" t="s">
        <v>749</v>
      </c>
    </row>
    <row r="115" spans="1:12" ht="33.75">
      <c r="A115" s="97" t="s">
        <v>750</v>
      </c>
      <c r="B115" s="98" t="s">
        <v>6</v>
      </c>
      <c r="C115" s="99" t="s">
        <v>66</v>
      </c>
      <c r="D115" s="219" t="s">
        <v>751</v>
      </c>
      <c r="E115" s="220"/>
      <c r="F115" s="220"/>
      <c r="G115" s="221"/>
      <c r="H115" s="150">
        <v>365409361.13</v>
      </c>
      <c r="I115" s="151">
        <v>358399686.23000002</v>
      </c>
      <c r="J115" s="155">
        <v>7009674.9000000004</v>
      </c>
      <c r="K115" s="116" t="str">
        <f t="shared" si="3"/>
        <v>00020200000000000000</v>
      </c>
      <c r="L115" s="103" t="s">
        <v>752</v>
      </c>
    </row>
    <row r="116" spans="1:12" ht="22.5">
      <c r="A116" s="97" t="s">
        <v>753</v>
      </c>
      <c r="B116" s="98" t="s">
        <v>6</v>
      </c>
      <c r="C116" s="99" t="s">
        <v>66</v>
      </c>
      <c r="D116" s="219" t="s">
        <v>754</v>
      </c>
      <c r="E116" s="220"/>
      <c r="F116" s="220"/>
      <c r="G116" s="221"/>
      <c r="H116" s="150">
        <v>758400</v>
      </c>
      <c r="I116" s="151">
        <v>758400</v>
      </c>
      <c r="J116" s="155">
        <v>0</v>
      </c>
      <c r="K116" s="116" t="str">
        <f t="shared" si="3"/>
        <v>00020210000000000151</v>
      </c>
      <c r="L116" s="103" t="s">
        <v>755</v>
      </c>
    </row>
    <row r="117" spans="1:12" ht="15">
      <c r="A117" s="97" t="s">
        <v>505</v>
      </c>
      <c r="B117" s="98" t="s">
        <v>6</v>
      </c>
      <c r="C117" s="99" t="s">
        <v>66</v>
      </c>
      <c r="D117" s="219" t="s">
        <v>756</v>
      </c>
      <c r="E117" s="220"/>
      <c r="F117" s="220"/>
      <c r="G117" s="221"/>
      <c r="H117" s="150">
        <v>727800</v>
      </c>
      <c r="I117" s="151">
        <v>727800</v>
      </c>
      <c r="J117" s="155">
        <v>0</v>
      </c>
      <c r="K117" s="116" t="str">
        <f t="shared" si="3"/>
        <v>00020215001000000151</v>
      </c>
      <c r="L117" s="103" t="s">
        <v>757</v>
      </c>
    </row>
    <row r="118" spans="1:12" s="82" customFormat="1" ht="22.5">
      <c r="A118" s="77" t="s">
        <v>758</v>
      </c>
      <c r="B118" s="76" t="s">
        <v>6</v>
      </c>
      <c r="C118" s="119" t="s">
        <v>66</v>
      </c>
      <c r="D118" s="222" t="s">
        <v>759</v>
      </c>
      <c r="E118" s="223"/>
      <c r="F118" s="223"/>
      <c r="G118" s="224"/>
      <c r="H118" s="152">
        <v>727800</v>
      </c>
      <c r="I118" s="153">
        <v>727800</v>
      </c>
      <c r="J118" s="156">
        <f>IF(IF(H118="",0,H118)=0,0,(IF(H118&gt;0,IF(I118&gt;H118,0,H118-I118),IF(I118&gt;H118,H118-I118,0))))</f>
        <v>0</v>
      </c>
      <c r="K118" s="117" t="str">
        <f t="shared" si="3"/>
        <v>00020215001050000151</v>
      </c>
      <c r="L118" s="81" t="str">
        <f>C118 &amp; D118 &amp; G118</f>
        <v>00020215001050000151</v>
      </c>
    </row>
    <row r="119" spans="1:12" ht="22.5">
      <c r="A119" s="97" t="s">
        <v>760</v>
      </c>
      <c r="B119" s="98" t="s">
        <v>6</v>
      </c>
      <c r="C119" s="99" t="s">
        <v>66</v>
      </c>
      <c r="D119" s="219" t="s">
        <v>761</v>
      </c>
      <c r="E119" s="220"/>
      <c r="F119" s="220"/>
      <c r="G119" s="221"/>
      <c r="H119" s="150">
        <v>30600</v>
      </c>
      <c r="I119" s="151">
        <v>30600</v>
      </c>
      <c r="J119" s="155">
        <v>0</v>
      </c>
      <c r="K119" s="116" t="str">
        <f t="shared" si="3"/>
        <v>00020215002000000151</v>
      </c>
      <c r="L119" s="103" t="s">
        <v>762</v>
      </c>
    </row>
    <row r="120" spans="1:12" s="82" customFormat="1" ht="22.5">
      <c r="A120" s="77" t="s">
        <v>763</v>
      </c>
      <c r="B120" s="76" t="s">
        <v>6</v>
      </c>
      <c r="C120" s="119" t="s">
        <v>66</v>
      </c>
      <c r="D120" s="222" t="s">
        <v>764</v>
      </c>
      <c r="E120" s="223"/>
      <c r="F120" s="223"/>
      <c r="G120" s="224"/>
      <c r="H120" s="152">
        <v>30600</v>
      </c>
      <c r="I120" s="153">
        <v>30600</v>
      </c>
      <c r="J120" s="156">
        <f>IF(IF(H120="",0,H120)=0,0,(IF(H120&gt;0,IF(I120&gt;H120,0,H120-I120),IF(I120&gt;H120,H120-I120,0))))</f>
        <v>0</v>
      </c>
      <c r="K120" s="117" t="str">
        <f t="shared" si="3"/>
        <v>00020215002050000151</v>
      </c>
      <c r="L120" s="81" t="str">
        <f>C120 &amp; D120 &amp; G120</f>
        <v>00020215002050000151</v>
      </c>
    </row>
    <row r="121" spans="1:12" ht="22.5">
      <c r="A121" s="97" t="s">
        <v>765</v>
      </c>
      <c r="B121" s="98" t="s">
        <v>6</v>
      </c>
      <c r="C121" s="99" t="s">
        <v>66</v>
      </c>
      <c r="D121" s="219" t="s">
        <v>766</v>
      </c>
      <c r="E121" s="220"/>
      <c r="F121" s="220"/>
      <c r="G121" s="221"/>
      <c r="H121" s="150">
        <v>73015961.129999995</v>
      </c>
      <c r="I121" s="151">
        <v>68548215.819999993</v>
      </c>
      <c r="J121" s="155">
        <v>4467745.3099999996</v>
      </c>
      <c r="K121" s="116" t="str">
        <f t="shared" si="3"/>
        <v>00020220000000000151</v>
      </c>
      <c r="L121" s="103" t="s">
        <v>767</v>
      </c>
    </row>
    <row r="122" spans="1:12" ht="33.75">
      <c r="A122" s="97" t="s">
        <v>768</v>
      </c>
      <c r="B122" s="98" t="s">
        <v>6</v>
      </c>
      <c r="C122" s="99" t="s">
        <v>66</v>
      </c>
      <c r="D122" s="219" t="s">
        <v>769</v>
      </c>
      <c r="E122" s="220"/>
      <c r="F122" s="220"/>
      <c r="G122" s="221"/>
      <c r="H122" s="150">
        <v>840150</v>
      </c>
      <c r="I122" s="151">
        <v>840150</v>
      </c>
      <c r="J122" s="155">
        <v>0</v>
      </c>
      <c r="K122" s="116" t="str">
        <f t="shared" si="3"/>
        <v>00020220077000000151</v>
      </c>
      <c r="L122" s="103" t="s">
        <v>770</v>
      </c>
    </row>
    <row r="123" spans="1:12" s="82" customFormat="1" ht="33.75">
      <c r="A123" s="77" t="s">
        <v>771</v>
      </c>
      <c r="B123" s="76" t="s">
        <v>6</v>
      </c>
      <c r="C123" s="119" t="s">
        <v>66</v>
      </c>
      <c r="D123" s="222" t="s">
        <v>772</v>
      </c>
      <c r="E123" s="223"/>
      <c r="F123" s="223"/>
      <c r="G123" s="224"/>
      <c r="H123" s="152">
        <v>840150</v>
      </c>
      <c r="I123" s="153">
        <v>840150</v>
      </c>
      <c r="J123" s="156">
        <f>IF(IF(H123="",0,H123)=0,0,(IF(H123&gt;0,IF(I123&gt;H123,0,H123-I123),IF(I123&gt;H123,H123-I123,0))))</f>
        <v>0</v>
      </c>
      <c r="K123" s="117" t="str">
        <f t="shared" si="3"/>
        <v>00020220077050000151</v>
      </c>
      <c r="L123" s="81" t="str">
        <f>C123 &amp; D123 &amp; G123</f>
        <v>00020220077050000151</v>
      </c>
    </row>
    <row r="124" spans="1:12" ht="45">
      <c r="A124" s="97" t="s">
        <v>773</v>
      </c>
      <c r="B124" s="98" t="s">
        <v>6</v>
      </c>
      <c r="C124" s="99" t="s">
        <v>66</v>
      </c>
      <c r="D124" s="219" t="s">
        <v>774</v>
      </c>
      <c r="E124" s="220"/>
      <c r="F124" s="220"/>
      <c r="G124" s="221"/>
      <c r="H124" s="150">
        <v>1116700</v>
      </c>
      <c r="I124" s="151">
        <v>1116700</v>
      </c>
      <c r="J124" s="155">
        <v>0</v>
      </c>
      <c r="K124" s="116" t="str">
        <f t="shared" si="3"/>
        <v>00020225467000000151</v>
      </c>
      <c r="L124" s="103" t="s">
        <v>775</v>
      </c>
    </row>
    <row r="125" spans="1:12" s="82" customFormat="1" ht="45">
      <c r="A125" s="77" t="s">
        <v>776</v>
      </c>
      <c r="B125" s="76" t="s">
        <v>6</v>
      </c>
      <c r="C125" s="119" t="s">
        <v>66</v>
      </c>
      <c r="D125" s="222" t="s">
        <v>777</v>
      </c>
      <c r="E125" s="223"/>
      <c r="F125" s="223"/>
      <c r="G125" s="224"/>
      <c r="H125" s="152">
        <v>1116700</v>
      </c>
      <c r="I125" s="153">
        <v>1116700</v>
      </c>
      <c r="J125" s="156">
        <f>IF(IF(H125="",0,H125)=0,0,(IF(H125&gt;0,IF(I125&gt;H125,0,H125-I125),IF(I125&gt;H125,H125-I125,0))))</f>
        <v>0</v>
      </c>
      <c r="K125" s="117" t="str">
        <f t="shared" si="3"/>
        <v>00020225467050000151</v>
      </c>
      <c r="L125" s="81" t="str">
        <f>C125 &amp; D125 &amp; G125</f>
        <v>00020225467050000151</v>
      </c>
    </row>
    <row r="126" spans="1:12" ht="22.5">
      <c r="A126" s="97" t="s">
        <v>778</v>
      </c>
      <c r="B126" s="98" t="s">
        <v>6</v>
      </c>
      <c r="C126" s="99" t="s">
        <v>66</v>
      </c>
      <c r="D126" s="219" t="s">
        <v>779</v>
      </c>
      <c r="E126" s="220"/>
      <c r="F126" s="220"/>
      <c r="G126" s="221"/>
      <c r="H126" s="150">
        <v>909176.96</v>
      </c>
      <c r="I126" s="151">
        <v>909176.96</v>
      </c>
      <c r="J126" s="155">
        <v>0</v>
      </c>
      <c r="K126" s="116" t="str">
        <f t="shared" si="3"/>
        <v>00020225497000000151</v>
      </c>
      <c r="L126" s="103" t="s">
        <v>780</v>
      </c>
    </row>
    <row r="127" spans="1:12" s="82" customFormat="1" ht="33.75">
      <c r="A127" s="77" t="s">
        <v>781</v>
      </c>
      <c r="B127" s="76" t="s">
        <v>6</v>
      </c>
      <c r="C127" s="119" t="s">
        <v>66</v>
      </c>
      <c r="D127" s="222" t="s">
        <v>782</v>
      </c>
      <c r="E127" s="223"/>
      <c r="F127" s="223"/>
      <c r="G127" s="224"/>
      <c r="H127" s="152">
        <v>909176.96</v>
      </c>
      <c r="I127" s="153">
        <v>909176.96</v>
      </c>
      <c r="J127" s="156">
        <f>IF(IF(H127="",0,H127)=0,0,(IF(H127&gt;0,IF(I127&gt;H127,0,H127-I127),IF(I127&gt;H127,H127-I127,0))))</f>
        <v>0</v>
      </c>
      <c r="K127" s="117" t="str">
        <f t="shared" si="3"/>
        <v>00020225497050000151</v>
      </c>
      <c r="L127" s="81" t="str">
        <f>C127 &amp; D127 &amp; G127</f>
        <v>00020225497050000151</v>
      </c>
    </row>
    <row r="128" spans="1:12" ht="15">
      <c r="A128" s="97" t="s">
        <v>783</v>
      </c>
      <c r="B128" s="98" t="s">
        <v>6</v>
      </c>
      <c r="C128" s="99" t="s">
        <v>66</v>
      </c>
      <c r="D128" s="219" t="s">
        <v>784</v>
      </c>
      <c r="E128" s="220"/>
      <c r="F128" s="220"/>
      <c r="G128" s="221"/>
      <c r="H128" s="150">
        <v>131700</v>
      </c>
      <c r="I128" s="151">
        <v>131700</v>
      </c>
      <c r="J128" s="155">
        <v>0</v>
      </c>
      <c r="K128" s="116" t="str">
        <f t="shared" si="3"/>
        <v>00020225519000000151</v>
      </c>
      <c r="L128" s="103" t="s">
        <v>785</v>
      </c>
    </row>
    <row r="129" spans="1:12" s="82" customFormat="1" ht="22.5">
      <c r="A129" s="77" t="s">
        <v>786</v>
      </c>
      <c r="B129" s="76" t="s">
        <v>6</v>
      </c>
      <c r="C129" s="119" t="s">
        <v>66</v>
      </c>
      <c r="D129" s="222" t="s">
        <v>787</v>
      </c>
      <c r="E129" s="223"/>
      <c r="F129" s="223"/>
      <c r="G129" s="224"/>
      <c r="H129" s="152">
        <v>131700</v>
      </c>
      <c r="I129" s="153">
        <v>131700</v>
      </c>
      <c r="J129" s="156">
        <f>IF(IF(H129="",0,H129)=0,0,(IF(H129&gt;0,IF(I129&gt;H129,0,H129-I129),IF(I129&gt;H129,H129-I129,0))))</f>
        <v>0</v>
      </c>
      <c r="K129" s="117" t="str">
        <f t="shared" si="3"/>
        <v>00020225519050000151</v>
      </c>
      <c r="L129" s="81" t="str">
        <f>C129 &amp; D129 &amp; G129</f>
        <v>00020225519050000151</v>
      </c>
    </row>
    <row r="130" spans="1:12" ht="56.25">
      <c r="A130" s="97" t="s">
        <v>788</v>
      </c>
      <c r="B130" s="98" t="s">
        <v>6</v>
      </c>
      <c r="C130" s="99" t="s">
        <v>66</v>
      </c>
      <c r="D130" s="219" t="s">
        <v>789</v>
      </c>
      <c r="E130" s="220"/>
      <c r="F130" s="220"/>
      <c r="G130" s="221"/>
      <c r="H130" s="150">
        <v>1217420</v>
      </c>
      <c r="I130" s="151">
        <v>1217420</v>
      </c>
      <c r="J130" s="155">
        <v>0</v>
      </c>
      <c r="K130" s="116" t="str">
        <f t="shared" si="3"/>
        <v>00020225527000000151</v>
      </c>
      <c r="L130" s="103" t="s">
        <v>790</v>
      </c>
    </row>
    <row r="131" spans="1:12" s="82" customFormat="1" ht="67.5">
      <c r="A131" s="77" t="s">
        <v>791</v>
      </c>
      <c r="B131" s="76" t="s">
        <v>6</v>
      </c>
      <c r="C131" s="119" t="s">
        <v>66</v>
      </c>
      <c r="D131" s="222" t="s">
        <v>792</v>
      </c>
      <c r="E131" s="223"/>
      <c r="F131" s="223"/>
      <c r="G131" s="224"/>
      <c r="H131" s="152">
        <v>1217420</v>
      </c>
      <c r="I131" s="153">
        <v>1217420</v>
      </c>
      <c r="J131" s="156">
        <f>IF(IF(H131="",0,H131)=0,0,(IF(H131&gt;0,IF(I131&gt;H131,0,H131-I131),IF(I131&gt;H131,H131-I131,0))))</f>
        <v>0</v>
      </c>
      <c r="K131" s="117" t="str">
        <f t="shared" si="3"/>
        <v>00020225527050000151</v>
      </c>
      <c r="L131" s="81" t="str">
        <f>C131 &amp; D131 &amp; G131</f>
        <v>00020225527050000151</v>
      </c>
    </row>
    <row r="132" spans="1:12" ht="15">
      <c r="A132" s="97" t="s">
        <v>793</v>
      </c>
      <c r="B132" s="98" t="s">
        <v>6</v>
      </c>
      <c r="C132" s="99" t="s">
        <v>66</v>
      </c>
      <c r="D132" s="219" t="s">
        <v>794</v>
      </c>
      <c r="E132" s="220"/>
      <c r="F132" s="220"/>
      <c r="G132" s="221"/>
      <c r="H132" s="150">
        <v>68800814.170000002</v>
      </c>
      <c r="I132" s="151">
        <v>64333068.859999999</v>
      </c>
      <c r="J132" s="155">
        <v>4467745.3099999996</v>
      </c>
      <c r="K132" s="116" t="str">
        <f t="shared" si="3"/>
        <v>00020229999000000151</v>
      </c>
      <c r="L132" s="103" t="s">
        <v>795</v>
      </c>
    </row>
    <row r="133" spans="1:12" s="82" customFormat="1" ht="15">
      <c r="A133" s="77" t="s">
        <v>796</v>
      </c>
      <c r="B133" s="76" t="s">
        <v>6</v>
      </c>
      <c r="C133" s="119" t="s">
        <v>66</v>
      </c>
      <c r="D133" s="222" t="s">
        <v>797</v>
      </c>
      <c r="E133" s="223"/>
      <c r="F133" s="223"/>
      <c r="G133" s="224"/>
      <c r="H133" s="152">
        <v>68800814.170000002</v>
      </c>
      <c r="I133" s="153">
        <v>64333068.859999999</v>
      </c>
      <c r="J133" s="156">
        <f>IF(IF(H133="",0,H133)=0,0,(IF(H133&gt;0,IF(I133&gt;H133,0,H133-I133),IF(I133&gt;H133,H133-I133,0))))</f>
        <v>4467745.3099999996</v>
      </c>
      <c r="K133" s="117" t="str">
        <f t="shared" si="3"/>
        <v>00020229999050000151</v>
      </c>
      <c r="L133" s="81" t="str">
        <f>C133 &amp; D133 &amp; G133</f>
        <v>00020229999050000151</v>
      </c>
    </row>
    <row r="134" spans="1:12" ht="22.5">
      <c r="A134" s="97" t="s">
        <v>798</v>
      </c>
      <c r="B134" s="98" t="s">
        <v>6</v>
      </c>
      <c r="C134" s="99" t="s">
        <v>66</v>
      </c>
      <c r="D134" s="219" t="s">
        <v>799</v>
      </c>
      <c r="E134" s="220"/>
      <c r="F134" s="220"/>
      <c r="G134" s="221"/>
      <c r="H134" s="150">
        <v>279307600</v>
      </c>
      <c r="I134" s="151">
        <v>276765670.41000003</v>
      </c>
      <c r="J134" s="155">
        <v>2541929.59</v>
      </c>
      <c r="K134" s="116" t="str">
        <f t="shared" si="3"/>
        <v>00020230000000000151</v>
      </c>
      <c r="L134" s="103" t="s">
        <v>800</v>
      </c>
    </row>
    <row r="135" spans="1:12" ht="45">
      <c r="A135" s="97" t="s">
        <v>801</v>
      </c>
      <c r="B135" s="98" t="s">
        <v>6</v>
      </c>
      <c r="C135" s="99" t="s">
        <v>66</v>
      </c>
      <c r="D135" s="219" t="s">
        <v>802</v>
      </c>
      <c r="E135" s="220"/>
      <c r="F135" s="220"/>
      <c r="G135" s="221"/>
      <c r="H135" s="150">
        <v>624000</v>
      </c>
      <c r="I135" s="151">
        <v>603154.62</v>
      </c>
      <c r="J135" s="155">
        <v>20845.38</v>
      </c>
      <c r="K135" s="116" t="str">
        <f t="shared" si="3"/>
        <v>00020230013000000151</v>
      </c>
      <c r="L135" s="103" t="s">
        <v>803</v>
      </c>
    </row>
    <row r="136" spans="1:12" s="82" customFormat="1" ht="45">
      <c r="A136" s="77" t="s">
        <v>804</v>
      </c>
      <c r="B136" s="76" t="s">
        <v>6</v>
      </c>
      <c r="C136" s="119" t="s">
        <v>66</v>
      </c>
      <c r="D136" s="222" t="s">
        <v>805</v>
      </c>
      <c r="E136" s="223"/>
      <c r="F136" s="223"/>
      <c r="G136" s="224"/>
      <c r="H136" s="152">
        <v>624000</v>
      </c>
      <c r="I136" s="153">
        <v>603154.62</v>
      </c>
      <c r="J136" s="156">
        <f>IF(IF(H136="",0,H136)=0,0,(IF(H136&gt;0,IF(I136&gt;H136,0,H136-I136),IF(I136&gt;H136,H136-I136,0))))</f>
        <v>20845.38</v>
      </c>
      <c r="K136" s="117" t="str">
        <f t="shared" si="3"/>
        <v>00020230013050000151</v>
      </c>
      <c r="L136" s="81" t="str">
        <f>C136 &amp; D136 &amp; G136</f>
        <v>00020230013050000151</v>
      </c>
    </row>
    <row r="137" spans="1:12" ht="33.75">
      <c r="A137" s="97" t="s">
        <v>806</v>
      </c>
      <c r="B137" s="98" t="s">
        <v>6</v>
      </c>
      <c r="C137" s="99" t="s">
        <v>66</v>
      </c>
      <c r="D137" s="219" t="s">
        <v>807</v>
      </c>
      <c r="E137" s="220"/>
      <c r="F137" s="220"/>
      <c r="G137" s="221"/>
      <c r="H137" s="150">
        <v>1500900</v>
      </c>
      <c r="I137" s="151">
        <v>1500900</v>
      </c>
      <c r="J137" s="155">
        <v>0</v>
      </c>
      <c r="K137" s="116" t="str">
        <f t="shared" si="3"/>
        <v>00020230021000000151</v>
      </c>
      <c r="L137" s="103" t="s">
        <v>808</v>
      </c>
    </row>
    <row r="138" spans="1:12" s="82" customFormat="1" ht="33.75">
      <c r="A138" s="77" t="s">
        <v>809</v>
      </c>
      <c r="B138" s="76" t="s">
        <v>6</v>
      </c>
      <c r="C138" s="119" t="s">
        <v>66</v>
      </c>
      <c r="D138" s="222" t="s">
        <v>810</v>
      </c>
      <c r="E138" s="223"/>
      <c r="F138" s="223"/>
      <c r="G138" s="224"/>
      <c r="H138" s="152">
        <v>1500900</v>
      </c>
      <c r="I138" s="153">
        <v>1500900</v>
      </c>
      <c r="J138" s="156">
        <f>IF(IF(H138="",0,H138)=0,0,(IF(H138&gt;0,IF(I138&gt;H138,0,H138-I138),IF(I138&gt;H138,H138-I138,0))))</f>
        <v>0</v>
      </c>
      <c r="K138" s="117" t="str">
        <f t="shared" si="3"/>
        <v>00020230021050000151</v>
      </c>
      <c r="L138" s="81" t="str">
        <f>C138 &amp; D138 &amp; G138</f>
        <v>00020230021050000151</v>
      </c>
    </row>
    <row r="139" spans="1:12" ht="33.75">
      <c r="A139" s="97" t="s">
        <v>811</v>
      </c>
      <c r="B139" s="98" t="s">
        <v>6</v>
      </c>
      <c r="C139" s="99" t="s">
        <v>66</v>
      </c>
      <c r="D139" s="219" t="s">
        <v>812</v>
      </c>
      <c r="E139" s="220"/>
      <c r="F139" s="220"/>
      <c r="G139" s="221"/>
      <c r="H139" s="150">
        <v>234160500</v>
      </c>
      <c r="I139" s="151">
        <v>233452128.78999999</v>
      </c>
      <c r="J139" s="155">
        <v>708371.21</v>
      </c>
      <c r="K139" s="116" t="str">
        <f t="shared" si="3"/>
        <v>00020230024000000151</v>
      </c>
      <c r="L139" s="103" t="s">
        <v>813</v>
      </c>
    </row>
    <row r="140" spans="1:12" s="82" customFormat="1" ht="33.75">
      <c r="A140" s="77" t="s">
        <v>814</v>
      </c>
      <c r="B140" s="76" t="s">
        <v>6</v>
      </c>
      <c r="C140" s="119" t="s">
        <v>66</v>
      </c>
      <c r="D140" s="222" t="s">
        <v>815</v>
      </c>
      <c r="E140" s="223"/>
      <c r="F140" s="223"/>
      <c r="G140" s="224"/>
      <c r="H140" s="152">
        <v>234160500</v>
      </c>
      <c r="I140" s="153">
        <v>233452128.78999999</v>
      </c>
      <c r="J140" s="156">
        <f>IF(IF(H140="",0,H140)=0,0,(IF(H140&gt;0,IF(I140&gt;H140,0,H140-I140),IF(I140&gt;H140,H140-I140,0))))</f>
        <v>708371.21</v>
      </c>
      <c r="K140" s="117" t="str">
        <f t="shared" si="3"/>
        <v>00020230024050000151</v>
      </c>
      <c r="L140" s="81" t="str">
        <f>C140 &amp; D140 &amp; G140</f>
        <v>00020230024050000151</v>
      </c>
    </row>
    <row r="141" spans="1:12" ht="33.75">
      <c r="A141" s="97" t="s">
        <v>816</v>
      </c>
      <c r="B141" s="98" t="s">
        <v>6</v>
      </c>
      <c r="C141" s="99" t="s">
        <v>66</v>
      </c>
      <c r="D141" s="219" t="s">
        <v>817</v>
      </c>
      <c r="E141" s="220"/>
      <c r="F141" s="220"/>
      <c r="G141" s="221"/>
      <c r="H141" s="150">
        <v>14881800</v>
      </c>
      <c r="I141" s="151">
        <v>14881800</v>
      </c>
      <c r="J141" s="155">
        <v>0</v>
      </c>
      <c r="K141" s="116" t="str">
        <f t="shared" si="3"/>
        <v>00020230027000000151</v>
      </c>
      <c r="L141" s="103" t="s">
        <v>818</v>
      </c>
    </row>
    <row r="142" spans="1:12" s="82" customFormat="1" ht="45">
      <c r="A142" s="77" t="s">
        <v>819</v>
      </c>
      <c r="B142" s="76" t="s">
        <v>6</v>
      </c>
      <c r="C142" s="119" t="s">
        <v>66</v>
      </c>
      <c r="D142" s="222" t="s">
        <v>820</v>
      </c>
      <c r="E142" s="223"/>
      <c r="F142" s="223"/>
      <c r="G142" s="224"/>
      <c r="H142" s="152">
        <v>14881800</v>
      </c>
      <c r="I142" s="153">
        <v>14881800</v>
      </c>
      <c r="J142" s="156">
        <f>IF(IF(H142="",0,H142)=0,0,(IF(H142&gt;0,IF(I142&gt;H142,0,H142-I142),IF(I142&gt;H142,H142-I142,0))))</f>
        <v>0</v>
      </c>
      <c r="K142" s="117" t="str">
        <f t="shared" si="3"/>
        <v>00020230027050000151</v>
      </c>
      <c r="L142" s="81" t="str">
        <f>C142 &amp; D142 &amp; G142</f>
        <v>00020230027050000151</v>
      </c>
    </row>
    <row r="143" spans="1:12" ht="56.25">
      <c r="A143" s="97" t="s">
        <v>821</v>
      </c>
      <c r="B143" s="98" t="s">
        <v>6</v>
      </c>
      <c r="C143" s="99" t="s">
        <v>66</v>
      </c>
      <c r="D143" s="219" t="s">
        <v>822</v>
      </c>
      <c r="E143" s="220"/>
      <c r="F143" s="220"/>
      <c r="G143" s="221"/>
      <c r="H143" s="150">
        <v>2350000</v>
      </c>
      <c r="I143" s="151">
        <v>2350000</v>
      </c>
      <c r="J143" s="155">
        <v>0</v>
      </c>
      <c r="K143" s="116" t="str">
        <f t="shared" si="3"/>
        <v>00020230029000000151</v>
      </c>
      <c r="L143" s="103" t="s">
        <v>823</v>
      </c>
    </row>
    <row r="144" spans="1:12" s="82" customFormat="1" ht="67.5">
      <c r="A144" s="77" t="s">
        <v>824</v>
      </c>
      <c r="B144" s="76" t="s">
        <v>6</v>
      </c>
      <c r="C144" s="119" t="s">
        <v>66</v>
      </c>
      <c r="D144" s="222" t="s">
        <v>825</v>
      </c>
      <c r="E144" s="223"/>
      <c r="F144" s="223"/>
      <c r="G144" s="224"/>
      <c r="H144" s="152">
        <v>2350000</v>
      </c>
      <c r="I144" s="153">
        <v>2350000</v>
      </c>
      <c r="J144" s="156">
        <f>IF(IF(H144="",0,H144)=0,0,(IF(H144&gt;0,IF(I144&gt;H144,0,H144-I144),IF(I144&gt;H144,H144-I144,0))))</f>
        <v>0</v>
      </c>
      <c r="K144" s="117" t="str">
        <f t="shared" si="3"/>
        <v>00020230029050000151</v>
      </c>
      <c r="L144" s="81" t="str">
        <f>C144 &amp; D144 &amp; G144</f>
        <v>00020230029050000151</v>
      </c>
    </row>
    <row r="145" spans="1:12" ht="56.25">
      <c r="A145" s="97" t="s">
        <v>826</v>
      </c>
      <c r="B145" s="98" t="s">
        <v>6</v>
      </c>
      <c r="C145" s="99" t="s">
        <v>66</v>
      </c>
      <c r="D145" s="219" t="s">
        <v>827</v>
      </c>
      <c r="E145" s="220"/>
      <c r="F145" s="220"/>
      <c r="G145" s="221"/>
      <c r="H145" s="150">
        <v>9872500</v>
      </c>
      <c r="I145" s="151">
        <v>9872477.0399999991</v>
      </c>
      <c r="J145" s="155">
        <v>22.96</v>
      </c>
      <c r="K145" s="116" t="str">
        <f t="shared" ref="K145:K169" si="4">C145 &amp; D145 &amp; G145</f>
        <v>00020235082000000151</v>
      </c>
      <c r="L145" s="103" t="s">
        <v>828</v>
      </c>
    </row>
    <row r="146" spans="1:12" s="82" customFormat="1" ht="56.25">
      <c r="A146" s="77" t="s">
        <v>829</v>
      </c>
      <c r="B146" s="76" t="s">
        <v>6</v>
      </c>
      <c r="C146" s="119" t="s">
        <v>66</v>
      </c>
      <c r="D146" s="222" t="s">
        <v>830</v>
      </c>
      <c r="E146" s="223"/>
      <c r="F146" s="223"/>
      <c r="G146" s="224"/>
      <c r="H146" s="152">
        <v>9872500</v>
      </c>
      <c r="I146" s="153">
        <v>9872477.0399999991</v>
      </c>
      <c r="J146" s="156">
        <f>IF(IF(H146="",0,H146)=0,0,(IF(H146&gt;0,IF(I146&gt;H146,0,H146-I146),IF(I146&gt;H146,H146-I146,0))))</f>
        <v>22.96</v>
      </c>
      <c r="K146" s="117" t="str">
        <f t="shared" si="4"/>
        <v>00020235082050000151</v>
      </c>
      <c r="L146" s="81" t="str">
        <f>C146 &amp; D146 &amp; G146</f>
        <v>00020235082050000151</v>
      </c>
    </row>
    <row r="147" spans="1:12" ht="33.75">
      <c r="A147" s="97" t="s">
        <v>831</v>
      </c>
      <c r="B147" s="98" t="s">
        <v>6</v>
      </c>
      <c r="C147" s="99" t="s">
        <v>66</v>
      </c>
      <c r="D147" s="219" t="s">
        <v>832</v>
      </c>
      <c r="E147" s="220"/>
      <c r="F147" s="220"/>
      <c r="G147" s="221"/>
      <c r="H147" s="150">
        <v>540900</v>
      </c>
      <c r="I147" s="151">
        <v>540900</v>
      </c>
      <c r="J147" s="155">
        <v>0</v>
      </c>
      <c r="K147" s="116" t="str">
        <f t="shared" si="4"/>
        <v>00020235118000000151</v>
      </c>
      <c r="L147" s="103" t="s">
        <v>833</v>
      </c>
    </row>
    <row r="148" spans="1:12" s="82" customFormat="1" ht="33.75">
      <c r="A148" s="77" t="s">
        <v>834</v>
      </c>
      <c r="B148" s="76" t="s">
        <v>6</v>
      </c>
      <c r="C148" s="119" t="s">
        <v>66</v>
      </c>
      <c r="D148" s="222" t="s">
        <v>835</v>
      </c>
      <c r="E148" s="223"/>
      <c r="F148" s="223"/>
      <c r="G148" s="224"/>
      <c r="H148" s="152">
        <v>540900</v>
      </c>
      <c r="I148" s="153">
        <v>540900</v>
      </c>
      <c r="J148" s="156">
        <f>IF(IF(H148="",0,H148)=0,0,(IF(H148&gt;0,IF(I148&gt;H148,0,H148-I148),IF(I148&gt;H148,H148-I148,0))))</f>
        <v>0</v>
      </c>
      <c r="K148" s="117" t="str">
        <f t="shared" si="4"/>
        <v>00020235118050000151</v>
      </c>
      <c r="L148" s="81" t="str">
        <f>C148 &amp; D148 &amp; G148</f>
        <v>00020235118050000151</v>
      </c>
    </row>
    <row r="149" spans="1:12" ht="45">
      <c r="A149" s="97" t="s">
        <v>836</v>
      </c>
      <c r="B149" s="98" t="s">
        <v>6</v>
      </c>
      <c r="C149" s="99" t="s">
        <v>66</v>
      </c>
      <c r="D149" s="219" t="s">
        <v>837</v>
      </c>
      <c r="E149" s="220"/>
      <c r="F149" s="220"/>
      <c r="G149" s="221"/>
      <c r="H149" s="150">
        <v>348600</v>
      </c>
      <c r="I149" s="151">
        <v>277561</v>
      </c>
      <c r="J149" s="155">
        <v>71039</v>
      </c>
      <c r="K149" s="116" t="str">
        <f t="shared" si="4"/>
        <v>00020235120000000151</v>
      </c>
      <c r="L149" s="103" t="s">
        <v>838</v>
      </c>
    </row>
    <row r="150" spans="1:12" s="82" customFormat="1" ht="56.25">
      <c r="A150" s="77" t="s">
        <v>839</v>
      </c>
      <c r="B150" s="76" t="s">
        <v>6</v>
      </c>
      <c r="C150" s="119" t="s">
        <v>66</v>
      </c>
      <c r="D150" s="222" t="s">
        <v>840</v>
      </c>
      <c r="E150" s="223"/>
      <c r="F150" s="223"/>
      <c r="G150" s="224"/>
      <c r="H150" s="152">
        <v>348600</v>
      </c>
      <c r="I150" s="153">
        <v>277561</v>
      </c>
      <c r="J150" s="156">
        <f>IF(IF(H150="",0,H150)=0,0,(IF(H150&gt;0,IF(I150&gt;H150,0,H150-I150),IF(I150&gt;H150,H150-I150,0))))</f>
        <v>71039</v>
      </c>
      <c r="K150" s="117" t="str">
        <f t="shared" si="4"/>
        <v>00020235120050000151</v>
      </c>
      <c r="L150" s="81" t="str">
        <f>C150 &amp; D150 &amp; G150</f>
        <v>00020235120050000151</v>
      </c>
    </row>
    <row r="151" spans="1:12" ht="22.5">
      <c r="A151" s="97" t="s">
        <v>841</v>
      </c>
      <c r="B151" s="98" t="s">
        <v>6</v>
      </c>
      <c r="C151" s="99" t="s">
        <v>66</v>
      </c>
      <c r="D151" s="219" t="s">
        <v>842</v>
      </c>
      <c r="E151" s="220"/>
      <c r="F151" s="220"/>
      <c r="G151" s="221"/>
      <c r="H151" s="150">
        <v>12973300</v>
      </c>
      <c r="I151" s="151">
        <v>11269169.439999999</v>
      </c>
      <c r="J151" s="155">
        <v>1704130.5600000001</v>
      </c>
      <c r="K151" s="116" t="str">
        <f t="shared" si="4"/>
        <v>00020235250000000151</v>
      </c>
      <c r="L151" s="103" t="s">
        <v>843</v>
      </c>
    </row>
    <row r="152" spans="1:12" s="82" customFormat="1" ht="33.75">
      <c r="A152" s="77" t="s">
        <v>844</v>
      </c>
      <c r="B152" s="76" t="s">
        <v>6</v>
      </c>
      <c r="C152" s="119" t="s">
        <v>66</v>
      </c>
      <c r="D152" s="222" t="s">
        <v>845</v>
      </c>
      <c r="E152" s="223"/>
      <c r="F152" s="223"/>
      <c r="G152" s="224"/>
      <c r="H152" s="152">
        <v>12973300</v>
      </c>
      <c r="I152" s="153">
        <v>11269169.439999999</v>
      </c>
      <c r="J152" s="156">
        <f>IF(IF(H152="",0,H152)=0,0,(IF(H152&gt;0,IF(I152&gt;H152,0,H152-I152),IF(I152&gt;H152,H152-I152,0))))</f>
        <v>1704130.5600000001</v>
      </c>
      <c r="K152" s="117" t="str">
        <f t="shared" si="4"/>
        <v>00020235250050000151</v>
      </c>
      <c r="L152" s="81" t="str">
        <f>C152 &amp; D152 &amp; G152</f>
        <v>00020235250050000151</v>
      </c>
    </row>
    <row r="153" spans="1:12" ht="22.5">
      <c r="A153" s="97" t="s">
        <v>846</v>
      </c>
      <c r="B153" s="98" t="s">
        <v>6</v>
      </c>
      <c r="C153" s="99" t="s">
        <v>66</v>
      </c>
      <c r="D153" s="219" t="s">
        <v>847</v>
      </c>
      <c r="E153" s="220"/>
      <c r="F153" s="220"/>
      <c r="G153" s="221"/>
      <c r="H153" s="150">
        <v>1767000</v>
      </c>
      <c r="I153" s="151">
        <v>1767000</v>
      </c>
      <c r="J153" s="155">
        <v>0</v>
      </c>
      <c r="K153" s="116" t="str">
        <f t="shared" si="4"/>
        <v>00020235930000000151</v>
      </c>
      <c r="L153" s="103" t="s">
        <v>848</v>
      </c>
    </row>
    <row r="154" spans="1:12" s="82" customFormat="1" ht="33.75">
      <c r="A154" s="77" t="s">
        <v>849</v>
      </c>
      <c r="B154" s="76" t="s">
        <v>6</v>
      </c>
      <c r="C154" s="119" t="s">
        <v>66</v>
      </c>
      <c r="D154" s="222" t="s">
        <v>850</v>
      </c>
      <c r="E154" s="223"/>
      <c r="F154" s="223"/>
      <c r="G154" s="224"/>
      <c r="H154" s="152">
        <v>1767000</v>
      </c>
      <c r="I154" s="153">
        <v>1767000</v>
      </c>
      <c r="J154" s="156">
        <f>IF(IF(H154="",0,H154)=0,0,(IF(H154&gt;0,IF(I154&gt;H154,0,H154-I154),IF(I154&gt;H154,H154-I154,0))))</f>
        <v>0</v>
      </c>
      <c r="K154" s="117" t="str">
        <f t="shared" si="4"/>
        <v>00020235930050000151</v>
      </c>
      <c r="L154" s="81" t="str">
        <f>C154 &amp; D154 &amp; G154</f>
        <v>00020235930050000151</v>
      </c>
    </row>
    <row r="155" spans="1:12" ht="15">
      <c r="A155" s="97" t="s">
        <v>851</v>
      </c>
      <c r="B155" s="98" t="s">
        <v>6</v>
      </c>
      <c r="C155" s="99" t="s">
        <v>66</v>
      </c>
      <c r="D155" s="219" t="s">
        <v>852</v>
      </c>
      <c r="E155" s="220"/>
      <c r="F155" s="220"/>
      <c r="G155" s="221"/>
      <c r="H155" s="150">
        <v>288100</v>
      </c>
      <c r="I155" s="151">
        <v>250579.52</v>
      </c>
      <c r="J155" s="155">
        <v>37520.480000000003</v>
      </c>
      <c r="K155" s="116" t="str">
        <f t="shared" si="4"/>
        <v>00020239999000000151</v>
      </c>
      <c r="L155" s="103" t="s">
        <v>853</v>
      </c>
    </row>
    <row r="156" spans="1:12" s="82" customFormat="1" ht="15">
      <c r="A156" s="77" t="s">
        <v>854</v>
      </c>
      <c r="B156" s="76" t="s">
        <v>6</v>
      </c>
      <c r="C156" s="119" t="s">
        <v>66</v>
      </c>
      <c r="D156" s="222" t="s">
        <v>855</v>
      </c>
      <c r="E156" s="223"/>
      <c r="F156" s="223"/>
      <c r="G156" s="224"/>
      <c r="H156" s="152">
        <v>288100</v>
      </c>
      <c r="I156" s="153">
        <v>250579.52</v>
      </c>
      <c r="J156" s="156">
        <f>IF(IF(H156="",0,H156)=0,0,(IF(H156&gt;0,IF(I156&gt;H156,0,H156-I156),IF(I156&gt;H156,H156-I156,0))))</f>
        <v>37520.480000000003</v>
      </c>
      <c r="K156" s="117" t="str">
        <f t="shared" si="4"/>
        <v>00020239999050000151</v>
      </c>
      <c r="L156" s="81" t="str">
        <f>C156 &amp; D156 &amp; G156</f>
        <v>00020239999050000151</v>
      </c>
    </row>
    <row r="157" spans="1:12" ht="15">
      <c r="A157" s="97" t="s">
        <v>189</v>
      </c>
      <c r="B157" s="98" t="s">
        <v>6</v>
      </c>
      <c r="C157" s="99" t="s">
        <v>66</v>
      </c>
      <c r="D157" s="219" t="s">
        <v>856</v>
      </c>
      <c r="E157" s="220"/>
      <c r="F157" s="220"/>
      <c r="G157" s="221"/>
      <c r="H157" s="150">
        <v>12327400</v>
      </c>
      <c r="I157" s="151">
        <v>12327400</v>
      </c>
      <c r="J157" s="155">
        <v>0</v>
      </c>
      <c r="K157" s="116" t="str">
        <f t="shared" si="4"/>
        <v>00020240000000000151</v>
      </c>
      <c r="L157" s="103" t="s">
        <v>857</v>
      </c>
    </row>
    <row r="158" spans="1:12" ht="45">
      <c r="A158" s="97" t="s">
        <v>858</v>
      </c>
      <c r="B158" s="98" t="s">
        <v>6</v>
      </c>
      <c r="C158" s="99" t="s">
        <v>66</v>
      </c>
      <c r="D158" s="219" t="s">
        <v>859</v>
      </c>
      <c r="E158" s="220"/>
      <c r="F158" s="220"/>
      <c r="G158" s="221"/>
      <c r="H158" s="150">
        <v>570400</v>
      </c>
      <c r="I158" s="151">
        <v>570400</v>
      </c>
      <c r="J158" s="155">
        <v>0</v>
      </c>
      <c r="K158" s="116" t="str">
        <f t="shared" si="4"/>
        <v>00020240014000000151</v>
      </c>
      <c r="L158" s="103" t="s">
        <v>860</v>
      </c>
    </row>
    <row r="159" spans="1:12" s="82" customFormat="1" ht="56.25">
      <c r="A159" s="77" t="s">
        <v>861</v>
      </c>
      <c r="B159" s="76" t="s">
        <v>6</v>
      </c>
      <c r="C159" s="119" t="s">
        <v>66</v>
      </c>
      <c r="D159" s="222" t="s">
        <v>862</v>
      </c>
      <c r="E159" s="223"/>
      <c r="F159" s="223"/>
      <c r="G159" s="224"/>
      <c r="H159" s="152">
        <v>570400</v>
      </c>
      <c r="I159" s="153">
        <v>570400</v>
      </c>
      <c r="J159" s="156">
        <f>IF(IF(H159="",0,H159)=0,0,(IF(H159&gt;0,IF(I159&gt;H159,0,H159-I159),IF(I159&gt;H159,H159-I159,0))))</f>
        <v>0</v>
      </c>
      <c r="K159" s="117" t="str">
        <f t="shared" si="4"/>
        <v>00020240014050000151</v>
      </c>
      <c r="L159" s="81" t="str">
        <f>C159 &amp; D159 &amp; G159</f>
        <v>00020240014050000151</v>
      </c>
    </row>
    <row r="160" spans="1:12" ht="22.5">
      <c r="A160" s="97" t="s">
        <v>863</v>
      </c>
      <c r="B160" s="98" t="s">
        <v>6</v>
      </c>
      <c r="C160" s="99" t="s">
        <v>66</v>
      </c>
      <c r="D160" s="219" t="s">
        <v>864</v>
      </c>
      <c r="E160" s="220"/>
      <c r="F160" s="220"/>
      <c r="G160" s="221"/>
      <c r="H160" s="150">
        <v>11757000</v>
      </c>
      <c r="I160" s="151">
        <v>11757000</v>
      </c>
      <c r="J160" s="155">
        <v>0</v>
      </c>
      <c r="K160" s="116" t="str">
        <f t="shared" si="4"/>
        <v>00020249999000000151</v>
      </c>
      <c r="L160" s="103" t="s">
        <v>865</v>
      </c>
    </row>
    <row r="161" spans="1:12" s="82" customFormat="1" ht="22.5">
      <c r="A161" s="77" t="s">
        <v>866</v>
      </c>
      <c r="B161" s="76" t="s">
        <v>6</v>
      </c>
      <c r="C161" s="119" t="s">
        <v>66</v>
      </c>
      <c r="D161" s="222" t="s">
        <v>867</v>
      </c>
      <c r="E161" s="223"/>
      <c r="F161" s="223"/>
      <c r="G161" s="224"/>
      <c r="H161" s="152">
        <v>11757000</v>
      </c>
      <c r="I161" s="153">
        <v>11757000</v>
      </c>
      <c r="J161" s="156">
        <f>IF(IF(H161="",0,H161)=0,0,(IF(H161&gt;0,IF(I161&gt;H161,0,H161-I161),IF(I161&gt;H161,H161-I161,0))))</f>
        <v>0</v>
      </c>
      <c r="K161" s="117" t="str">
        <f t="shared" si="4"/>
        <v>00020249999050000151</v>
      </c>
      <c r="L161" s="81" t="str">
        <f>C161 &amp; D161 &amp; G161</f>
        <v>00020249999050000151</v>
      </c>
    </row>
    <row r="162" spans="1:12" ht="67.5">
      <c r="A162" s="97" t="s">
        <v>868</v>
      </c>
      <c r="B162" s="98" t="s">
        <v>6</v>
      </c>
      <c r="C162" s="99" t="s">
        <v>66</v>
      </c>
      <c r="D162" s="219" t="s">
        <v>869</v>
      </c>
      <c r="E162" s="220"/>
      <c r="F162" s="220"/>
      <c r="G162" s="221"/>
      <c r="H162" s="150">
        <v>0</v>
      </c>
      <c r="I162" s="151">
        <v>37400</v>
      </c>
      <c r="J162" s="155">
        <v>0</v>
      </c>
      <c r="K162" s="116" t="str">
        <f t="shared" si="4"/>
        <v>00021800000000000000</v>
      </c>
      <c r="L162" s="103" t="s">
        <v>870</v>
      </c>
    </row>
    <row r="163" spans="1:12" ht="33.75">
      <c r="A163" s="97" t="s">
        <v>871</v>
      </c>
      <c r="B163" s="98" t="s">
        <v>6</v>
      </c>
      <c r="C163" s="99" t="s">
        <v>66</v>
      </c>
      <c r="D163" s="219" t="s">
        <v>872</v>
      </c>
      <c r="E163" s="220"/>
      <c r="F163" s="220"/>
      <c r="G163" s="221"/>
      <c r="H163" s="150">
        <v>0</v>
      </c>
      <c r="I163" s="151">
        <v>37400</v>
      </c>
      <c r="J163" s="155">
        <v>0</v>
      </c>
      <c r="K163" s="116" t="str">
        <f t="shared" si="4"/>
        <v>00021800000000000180</v>
      </c>
      <c r="L163" s="103" t="s">
        <v>873</v>
      </c>
    </row>
    <row r="164" spans="1:12" ht="22.5">
      <c r="A164" s="97" t="s">
        <v>874</v>
      </c>
      <c r="B164" s="98" t="s">
        <v>6</v>
      </c>
      <c r="C164" s="99" t="s">
        <v>66</v>
      </c>
      <c r="D164" s="219" t="s">
        <v>875</v>
      </c>
      <c r="E164" s="220"/>
      <c r="F164" s="220"/>
      <c r="G164" s="221"/>
      <c r="H164" s="150">
        <v>0</v>
      </c>
      <c r="I164" s="151">
        <v>37400</v>
      </c>
      <c r="J164" s="155">
        <v>0</v>
      </c>
      <c r="K164" s="116" t="str">
        <f t="shared" si="4"/>
        <v>00021805000050000180</v>
      </c>
      <c r="L164" s="103" t="s">
        <v>876</v>
      </c>
    </row>
    <row r="165" spans="1:12" s="82" customFormat="1" ht="33.75">
      <c r="A165" s="77" t="s">
        <v>877</v>
      </c>
      <c r="B165" s="76" t="s">
        <v>6</v>
      </c>
      <c r="C165" s="119" t="s">
        <v>66</v>
      </c>
      <c r="D165" s="222" t="s">
        <v>878</v>
      </c>
      <c r="E165" s="223"/>
      <c r="F165" s="223"/>
      <c r="G165" s="224"/>
      <c r="H165" s="152">
        <v>0</v>
      </c>
      <c r="I165" s="153">
        <v>37400</v>
      </c>
      <c r="J165" s="156">
        <f>IF(IF(H165="",0,H165)=0,0,(IF(H165&gt;0,IF(I165&gt;H165,0,H165-I165),IF(I165&gt;H165,H165-I165,0))))</f>
        <v>0</v>
      </c>
      <c r="K165" s="117" t="str">
        <f t="shared" si="4"/>
        <v>00021805020050000180</v>
      </c>
      <c r="L165" s="81" t="str">
        <f>C165 &amp; D165 &amp; G165</f>
        <v>00021805020050000180</v>
      </c>
    </row>
    <row r="166" spans="1:12" ht="33.75">
      <c r="A166" s="97" t="s">
        <v>879</v>
      </c>
      <c r="B166" s="98" t="s">
        <v>6</v>
      </c>
      <c r="C166" s="99" t="s">
        <v>66</v>
      </c>
      <c r="D166" s="219" t="s">
        <v>880</v>
      </c>
      <c r="E166" s="220"/>
      <c r="F166" s="220"/>
      <c r="G166" s="221"/>
      <c r="H166" s="150">
        <v>0</v>
      </c>
      <c r="I166" s="151">
        <v>-536812.61</v>
      </c>
      <c r="J166" s="155">
        <v>0</v>
      </c>
      <c r="K166" s="116" t="str">
        <f t="shared" si="4"/>
        <v>00021900000000000000</v>
      </c>
      <c r="L166" s="103" t="s">
        <v>881</v>
      </c>
    </row>
    <row r="167" spans="1:12" ht="45">
      <c r="A167" s="97" t="s">
        <v>882</v>
      </c>
      <c r="B167" s="98" t="s">
        <v>6</v>
      </c>
      <c r="C167" s="99" t="s">
        <v>66</v>
      </c>
      <c r="D167" s="219" t="s">
        <v>883</v>
      </c>
      <c r="E167" s="220"/>
      <c r="F167" s="220"/>
      <c r="G167" s="221"/>
      <c r="H167" s="150">
        <v>0</v>
      </c>
      <c r="I167" s="151">
        <v>-536812.61</v>
      </c>
      <c r="J167" s="155">
        <v>0</v>
      </c>
      <c r="K167" s="116" t="str">
        <f t="shared" si="4"/>
        <v>00021900000050000151</v>
      </c>
      <c r="L167" s="103" t="s">
        <v>884</v>
      </c>
    </row>
    <row r="168" spans="1:12" s="82" customFormat="1" ht="45">
      <c r="A168" s="77" t="s">
        <v>885</v>
      </c>
      <c r="B168" s="76" t="s">
        <v>6</v>
      </c>
      <c r="C168" s="119" t="s">
        <v>66</v>
      </c>
      <c r="D168" s="222" t="s">
        <v>886</v>
      </c>
      <c r="E168" s="223"/>
      <c r="F168" s="223"/>
      <c r="G168" s="224"/>
      <c r="H168" s="152">
        <v>0</v>
      </c>
      <c r="I168" s="153">
        <v>-37400</v>
      </c>
      <c r="J168" s="156">
        <f>IF(IF(H168="",0,H168)=0,0,(IF(H168&gt;0,IF(I168&gt;H168,0,H168-I168),IF(I168&gt;H168,H168-I168,0))))</f>
        <v>0</v>
      </c>
      <c r="K168" s="117" t="str">
        <f t="shared" si="4"/>
        <v>00021945612050000151</v>
      </c>
      <c r="L168" s="81" t="str">
        <f>C168 &amp; D168 &amp; G168</f>
        <v>00021945612050000151</v>
      </c>
    </row>
    <row r="169" spans="1:12" s="82" customFormat="1" ht="45">
      <c r="A169" s="77" t="s">
        <v>887</v>
      </c>
      <c r="B169" s="76" t="s">
        <v>6</v>
      </c>
      <c r="C169" s="119" t="s">
        <v>66</v>
      </c>
      <c r="D169" s="222" t="s">
        <v>888</v>
      </c>
      <c r="E169" s="223"/>
      <c r="F169" s="223"/>
      <c r="G169" s="224"/>
      <c r="H169" s="152">
        <v>0</v>
      </c>
      <c r="I169" s="153">
        <v>-499412.61</v>
      </c>
      <c r="J169" s="156">
        <f>IF(IF(H169="",0,H169)=0,0,(IF(H169&gt;0,IF(I169&gt;H169,0,H169-I169),IF(I169&gt;H169,H169-I169,0))))</f>
        <v>0</v>
      </c>
      <c r="K169" s="117" t="str">
        <f t="shared" si="4"/>
        <v>00021960010050000151</v>
      </c>
      <c r="L169" s="81" t="str">
        <f>C169 &amp; D169 &amp; G169</f>
        <v>00021960010050000151</v>
      </c>
    </row>
    <row r="170" spans="1:12" ht="3.75" hidden="1" customHeight="1" thickBot="1">
      <c r="A170" s="15"/>
      <c r="B170" s="27"/>
      <c r="C170" s="19"/>
      <c r="D170" s="28"/>
      <c r="E170" s="28"/>
      <c r="F170" s="28"/>
      <c r="G170" s="28"/>
      <c r="H170" s="36"/>
      <c r="I170" s="37"/>
      <c r="J170" s="51"/>
      <c r="K170" s="113"/>
    </row>
    <row r="171" spans="1:12">
      <c r="A171" s="20"/>
      <c r="B171" s="21"/>
      <c r="C171" s="22"/>
      <c r="D171" s="22"/>
      <c r="E171" s="22"/>
      <c r="F171" s="22"/>
      <c r="G171" s="22"/>
      <c r="H171" s="23"/>
      <c r="I171" s="23"/>
      <c r="J171" s="22"/>
      <c r="K171" s="22"/>
    </row>
    <row r="172" spans="1:12" ht="12.75" customHeight="1">
      <c r="A172" s="208" t="s">
        <v>24</v>
      </c>
      <c r="B172" s="208"/>
      <c r="C172" s="208"/>
      <c r="D172" s="208"/>
      <c r="E172" s="208"/>
      <c r="F172" s="208"/>
      <c r="G172" s="208"/>
      <c r="H172" s="208"/>
      <c r="I172" s="208"/>
      <c r="J172" s="208"/>
      <c r="K172" s="110"/>
    </row>
    <row r="173" spans="1:12">
      <c r="A173" s="8"/>
      <c r="B173" s="8"/>
      <c r="C173" s="9"/>
      <c r="D173" s="9"/>
      <c r="E173" s="9"/>
      <c r="F173" s="9"/>
      <c r="G173" s="9"/>
      <c r="H173" s="10"/>
      <c r="I173" s="10"/>
      <c r="J173" s="33" t="s">
        <v>20</v>
      </c>
      <c r="K173" s="33"/>
    </row>
    <row r="174" spans="1:12" ht="12.75" customHeight="1">
      <c r="A174" s="165" t="s">
        <v>38</v>
      </c>
      <c r="B174" s="165" t="s">
        <v>39</v>
      </c>
      <c r="C174" s="174" t="s">
        <v>43</v>
      </c>
      <c r="D174" s="175"/>
      <c r="E174" s="175"/>
      <c r="F174" s="175"/>
      <c r="G174" s="176"/>
      <c r="H174" s="165" t="s">
        <v>41</v>
      </c>
      <c r="I174" s="165" t="s">
        <v>23</v>
      </c>
      <c r="J174" s="165" t="s">
        <v>42</v>
      </c>
      <c r="K174" s="111"/>
    </row>
    <row r="175" spans="1:12">
      <c r="A175" s="166"/>
      <c r="B175" s="166"/>
      <c r="C175" s="177"/>
      <c r="D175" s="178"/>
      <c r="E175" s="178"/>
      <c r="F175" s="178"/>
      <c r="G175" s="179"/>
      <c r="H175" s="166"/>
      <c r="I175" s="166"/>
      <c r="J175" s="166"/>
      <c r="K175" s="111"/>
    </row>
    <row r="176" spans="1:12">
      <c r="A176" s="167"/>
      <c r="B176" s="167"/>
      <c r="C176" s="180"/>
      <c r="D176" s="181"/>
      <c r="E176" s="181"/>
      <c r="F176" s="181"/>
      <c r="G176" s="182"/>
      <c r="H176" s="167"/>
      <c r="I176" s="167"/>
      <c r="J176" s="167"/>
      <c r="K176" s="111"/>
    </row>
    <row r="177" spans="1:12" ht="13.5" thickBot="1">
      <c r="A177" s="67">
        <v>1</v>
      </c>
      <c r="B177" s="12">
        <v>2</v>
      </c>
      <c r="C177" s="196">
        <v>3</v>
      </c>
      <c r="D177" s="197"/>
      <c r="E177" s="197"/>
      <c r="F177" s="197"/>
      <c r="G177" s="198"/>
      <c r="H177" s="13" t="s">
        <v>2</v>
      </c>
      <c r="I177" s="13" t="s">
        <v>25</v>
      </c>
      <c r="J177" s="13" t="s">
        <v>26</v>
      </c>
      <c r="K177" s="112"/>
    </row>
    <row r="178" spans="1:12">
      <c r="A178" s="68" t="s">
        <v>5</v>
      </c>
      <c r="B178" s="38" t="s">
        <v>7</v>
      </c>
      <c r="C178" s="171" t="s">
        <v>17</v>
      </c>
      <c r="D178" s="172"/>
      <c r="E178" s="172"/>
      <c r="F178" s="172"/>
      <c r="G178" s="173"/>
      <c r="H178" s="52">
        <v>586500670.27999997</v>
      </c>
      <c r="I178" s="52">
        <v>575144186.55999994</v>
      </c>
      <c r="J178" s="102">
        <v>11356483.720000001</v>
      </c>
    </row>
    <row r="179" spans="1:12" ht="12.75" customHeight="1">
      <c r="A179" s="70" t="s">
        <v>4</v>
      </c>
      <c r="B179" s="50"/>
      <c r="C179" s="209"/>
      <c r="D179" s="210"/>
      <c r="E179" s="210"/>
      <c r="F179" s="210"/>
      <c r="G179" s="211"/>
      <c r="H179" s="56"/>
      <c r="I179" s="57"/>
      <c r="J179" s="58"/>
    </row>
    <row r="180" spans="1:12">
      <c r="A180" s="97" t="s">
        <v>142</v>
      </c>
      <c r="B180" s="98" t="s">
        <v>7</v>
      </c>
      <c r="C180" s="99" t="s">
        <v>66</v>
      </c>
      <c r="D180" s="122" t="s">
        <v>144</v>
      </c>
      <c r="E180" s="212" t="s">
        <v>143</v>
      </c>
      <c r="F180" s="213"/>
      <c r="G180" s="127" t="s">
        <v>66</v>
      </c>
      <c r="H180" s="94">
        <v>58323294.229999997</v>
      </c>
      <c r="I180" s="100">
        <v>57594739.549999997</v>
      </c>
      <c r="J180" s="101">
        <v>728554.68</v>
      </c>
      <c r="K180" s="116" t="str">
        <f t="shared" ref="K180:K243" si="5">C180 &amp; D180 &amp;E180 &amp; F180 &amp; G180</f>
        <v>00001000000000000000</v>
      </c>
      <c r="L180" s="104" t="s">
        <v>90</v>
      </c>
    </row>
    <row r="181" spans="1:12" ht="22.5">
      <c r="A181" s="97" t="s">
        <v>145</v>
      </c>
      <c r="B181" s="98" t="s">
        <v>7</v>
      </c>
      <c r="C181" s="99" t="s">
        <v>66</v>
      </c>
      <c r="D181" s="122" t="s">
        <v>147</v>
      </c>
      <c r="E181" s="212" t="s">
        <v>143</v>
      </c>
      <c r="F181" s="213"/>
      <c r="G181" s="127" t="s">
        <v>66</v>
      </c>
      <c r="H181" s="94">
        <v>1928177.98</v>
      </c>
      <c r="I181" s="100">
        <v>1909089.47</v>
      </c>
      <c r="J181" s="101">
        <v>19088.509999999998</v>
      </c>
      <c r="K181" s="116" t="str">
        <f t="shared" si="5"/>
        <v>00001020000000000000</v>
      </c>
      <c r="L181" s="104" t="s">
        <v>146</v>
      </c>
    </row>
    <row r="182" spans="1:12" ht="56.25">
      <c r="A182" s="97" t="s">
        <v>148</v>
      </c>
      <c r="B182" s="98" t="s">
        <v>7</v>
      </c>
      <c r="C182" s="99" t="s">
        <v>66</v>
      </c>
      <c r="D182" s="122" t="s">
        <v>147</v>
      </c>
      <c r="E182" s="212" t="s">
        <v>143</v>
      </c>
      <c r="F182" s="213"/>
      <c r="G182" s="127" t="s">
        <v>150</v>
      </c>
      <c r="H182" s="94">
        <v>1928177.98</v>
      </c>
      <c r="I182" s="100">
        <v>1909089.47</v>
      </c>
      <c r="J182" s="101">
        <v>19088.509999999998</v>
      </c>
      <c r="K182" s="116" t="str">
        <f t="shared" si="5"/>
        <v>00001020000000000100</v>
      </c>
      <c r="L182" s="104" t="s">
        <v>149</v>
      </c>
    </row>
    <row r="183" spans="1:12" ht="22.5">
      <c r="A183" s="97" t="s">
        <v>151</v>
      </c>
      <c r="B183" s="98" t="s">
        <v>7</v>
      </c>
      <c r="C183" s="99" t="s">
        <v>66</v>
      </c>
      <c r="D183" s="122" t="s">
        <v>147</v>
      </c>
      <c r="E183" s="212" t="s">
        <v>143</v>
      </c>
      <c r="F183" s="213"/>
      <c r="G183" s="127" t="s">
        <v>153</v>
      </c>
      <c r="H183" s="94">
        <v>1928177.98</v>
      </c>
      <c r="I183" s="100">
        <v>1909089.47</v>
      </c>
      <c r="J183" s="101">
        <v>19088.509999999998</v>
      </c>
      <c r="K183" s="116" t="str">
        <f t="shared" si="5"/>
        <v>00001020000000000120</v>
      </c>
      <c r="L183" s="104" t="s">
        <v>152</v>
      </c>
    </row>
    <row r="184" spans="1:12" s="82" customFormat="1" ht="22.5">
      <c r="A184" s="77" t="s">
        <v>154</v>
      </c>
      <c r="B184" s="76" t="s">
        <v>7</v>
      </c>
      <c r="C184" s="119" t="s">
        <v>66</v>
      </c>
      <c r="D184" s="123" t="s">
        <v>147</v>
      </c>
      <c r="E184" s="162" t="s">
        <v>143</v>
      </c>
      <c r="F184" s="183"/>
      <c r="G184" s="120" t="s">
        <v>155</v>
      </c>
      <c r="H184" s="78">
        <v>1357000</v>
      </c>
      <c r="I184" s="79">
        <v>1356211.49</v>
      </c>
      <c r="J184" s="80">
        <f>IF(IF(H184="",0,H184)=0,0,(IF(H184&gt;0,IF(I184&gt;H184,0,H184-I184),IF(I184&gt;H184,H184-I184,0))))</f>
        <v>788.51</v>
      </c>
      <c r="K184" s="116" t="str">
        <f t="shared" si="5"/>
        <v>00001020000000000121</v>
      </c>
      <c r="L184" s="81" t="str">
        <f>C184 &amp; D184 &amp;E184 &amp; F184 &amp; G184</f>
        <v>00001020000000000121</v>
      </c>
    </row>
    <row r="185" spans="1:12" s="82" customFormat="1" ht="33.75">
      <c r="A185" s="77" t="s">
        <v>156</v>
      </c>
      <c r="B185" s="76" t="s">
        <v>7</v>
      </c>
      <c r="C185" s="119" t="s">
        <v>66</v>
      </c>
      <c r="D185" s="123" t="s">
        <v>147</v>
      </c>
      <c r="E185" s="162" t="s">
        <v>143</v>
      </c>
      <c r="F185" s="183"/>
      <c r="G185" s="120" t="s">
        <v>157</v>
      </c>
      <c r="H185" s="78">
        <v>100050</v>
      </c>
      <c r="I185" s="79">
        <v>81750</v>
      </c>
      <c r="J185" s="80">
        <f>IF(IF(H185="",0,H185)=0,0,(IF(H185&gt;0,IF(I185&gt;H185,0,H185-I185),IF(I185&gt;H185,H185-I185,0))))</f>
        <v>18300</v>
      </c>
      <c r="K185" s="116" t="str">
        <f t="shared" si="5"/>
        <v>00001020000000000122</v>
      </c>
      <c r="L185" s="81" t="str">
        <f>C185 &amp; D185 &amp;E185 &amp; F185 &amp; G185</f>
        <v>00001020000000000122</v>
      </c>
    </row>
    <row r="186" spans="1:12" s="82" customFormat="1" ht="33.75">
      <c r="A186" s="77" t="s">
        <v>158</v>
      </c>
      <c r="B186" s="76" t="s">
        <v>7</v>
      </c>
      <c r="C186" s="119" t="s">
        <v>66</v>
      </c>
      <c r="D186" s="123" t="s">
        <v>147</v>
      </c>
      <c r="E186" s="162" t="s">
        <v>143</v>
      </c>
      <c r="F186" s="183"/>
      <c r="G186" s="120" t="s">
        <v>159</v>
      </c>
      <c r="H186" s="78">
        <v>471127.98</v>
      </c>
      <c r="I186" s="79">
        <v>471127.98</v>
      </c>
      <c r="J186" s="80">
        <f>IF(IF(H186="",0,H186)=0,0,(IF(H186&gt;0,IF(I186&gt;H186,0,H186-I186),IF(I186&gt;H186,H186-I186,0))))</f>
        <v>0</v>
      </c>
      <c r="K186" s="116" t="str">
        <f t="shared" si="5"/>
        <v>00001020000000000129</v>
      </c>
      <c r="L186" s="81" t="str">
        <f>C186 &amp; D186 &amp;E186 &amp; F186 &amp; G186</f>
        <v>00001020000000000129</v>
      </c>
    </row>
    <row r="187" spans="1:12" ht="33.75">
      <c r="A187" s="97" t="s">
        <v>160</v>
      </c>
      <c r="B187" s="98" t="s">
        <v>7</v>
      </c>
      <c r="C187" s="99" t="s">
        <v>66</v>
      </c>
      <c r="D187" s="122" t="s">
        <v>162</v>
      </c>
      <c r="E187" s="212" t="s">
        <v>143</v>
      </c>
      <c r="F187" s="213"/>
      <c r="G187" s="127" t="s">
        <v>66</v>
      </c>
      <c r="H187" s="94">
        <v>1566902.71</v>
      </c>
      <c r="I187" s="100">
        <v>1566902.71</v>
      </c>
      <c r="J187" s="101">
        <v>0</v>
      </c>
      <c r="K187" s="116" t="str">
        <f t="shared" si="5"/>
        <v>00001030000000000000</v>
      </c>
      <c r="L187" s="104" t="s">
        <v>161</v>
      </c>
    </row>
    <row r="188" spans="1:12" ht="56.25">
      <c r="A188" s="97" t="s">
        <v>148</v>
      </c>
      <c r="B188" s="98" t="s">
        <v>7</v>
      </c>
      <c r="C188" s="99" t="s">
        <v>66</v>
      </c>
      <c r="D188" s="122" t="s">
        <v>162</v>
      </c>
      <c r="E188" s="212" t="s">
        <v>143</v>
      </c>
      <c r="F188" s="213"/>
      <c r="G188" s="127" t="s">
        <v>150</v>
      </c>
      <c r="H188" s="94">
        <v>1300602.28</v>
      </c>
      <c r="I188" s="100">
        <v>1300602.28</v>
      </c>
      <c r="J188" s="101">
        <v>0</v>
      </c>
      <c r="K188" s="116" t="str">
        <f t="shared" si="5"/>
        <v>00001030000000000100</v>
      </c>
      <c r="L188" s="104" t="s">
        <v>163</v>
      </c>
    </row>
    <row r="189" spans="1:12" ht="22.5">
      <c r="A189" s="97" t="s">
        <v>151</v>
      </c>
      <c r="B189" s="98" t="s">
        <v>7</v>
      </c>
      <c r="C189" s="99" t="s">
        <v>66</v>
      </c>
      <c r="D189" s="122" t="s">
        <v>162</v>
      </c>
      <c r="E189" s="212" t="s">
        <v>143</v>
      </c>
      <c r="F189" s="213"/>
      <c r="G189" s="127" t="s">
        <v>153</v>
      </c>
      <c r="H189" s="94">
        <v>1300602.28</v>
      </c>
      <c r="I189" s="100">
        <v>1300602.28</v>
      </c>
      <c r="J189" s="101">
        <v>0</v>
      </c>
      <c r="K189" s="116" t="str">
        <f t="shared" si="5"/>
        <v>00001030000000000120</v>
      </c>
      <c r="L189" s="104" t="s">
        <v>164</v>
      </c>
    </row>
    <row r="190" spans="1:12" s="82" customFormat="1" ht="22.5">
      <c r="A190" s="77" t="s">
        <v>154</v>
      </c>
      <c r="B190" s="76" t="s">
        <v>7</v>
      </c>
      <c r="C190" s="119" t="s">
        <v>66</v>
      </c>
      <c r="D190" s="123" t="s">
        <v>162</v>
      </c>
      <c r="E190" s="162" t="s">
        <v>143</v>
      </c>
      <c r="F190" s="183"/>
      <c r="G190" s="120" t="s">
        <v>155</v>
      </c>
      <c r="H190" s="78">
        <v>882100</v>
      </c>
      <c r="I190" s="79">
        <v>882100</v>
      </c>
      <c r="J190" s="80">
        <f>IF(IF(H190="",0,H190)=0,0,(IF(H190&gt;0,IF(I190&gt;H190,0,H190-I190),IF(I190&gt;H190,H190-I190,0))))</f>
        <v>0</v>
      </c>
      <c r="K190" s="116" t="str">
        <f t="shared" si="5"/>
        <v>00001030000000000121</v>
      </c>
      <c r="L190" s="81" t="str">
        <f>C190 &amp; D190 &amp;E190 &amp; F190 &amp; G190</f>
        <v>00001030000000000121</v>
      </c>
    </row>
    <row r="191" spans="1:12" s="82" customFormat="1" ht="33.75">
      <c r="A191" s="77" t="s">
        <v>156</v>
      </c>
      <c r="B191" s="76" t="s">
        <v>7</v>
      </c>
      <c r="C191" s="119" t="s">
        <v>66</v>
      </c>
      <c r="D191" s="123" t="s">
        <v>162</v>
      </c>
      <c r="E191" s="162" t="s">
        <v>143</v>
      </c>
      <c r="F191" s="183"/>
      <c r="G191" s="120" t="s">
        <v>157</v>
      </c>
      <c r="H191" s="78">
        <v>42750</v>
      </c>
      <c r="I191" s="79">
        <v>42750</v>
      </c>
      <c r="J191" s="80">
        <f>IF(IF(H191="",0,H191)=0,0,(IF(H191&gt;0,IF(I191&gt;H191,0,H191-I191),IF(I191&gt;H191,H191-I191,0))))</f>
        <v>0</v>
      </c>
      <c r="K191" s="116" t="str">
        <f t="shared" si="5"/>
        <v>00001030000000000122</v>
      </c>
      <c r="L191" s="81" t="str">
        <f>C191 &amp; D191 &amp;E191 &amp; F191 &amp; G191</f>
        <v>00001030000000000122</v>
      </c>
    </row>
    <row r="192" spans="1:12" s="82" customFormat="1" ht="33.75">
      <c r="A192" s="77" t="s">
        <v>158</v>
      </c>
      <c r="B192" s="76" t="s">
        <v>7</v>
      </c>
      <c r="C192" s="119" t="s">
        <v>66</v>
      </c>
      <c r="D192" s="123" t="s">
        <v>162</v>
      </c>
      <c r="E192" s="162" t="s">
        <v>143</v>
      </c>
      <c r="F192" s="183"/>
      <c r="G192" s="120" t="s">
        <v>159</v>
      </c>
      <c r="H192" s="78">
        <v>375752.28</v>
      </c>
      <c r="I192" s="79">
        <v>375752.28</v>
      </c>
      <c r="J192" s="80">
        <f>IF(IF(H192="",0,H192)=0,0,(IF(H192&gt;0,IF(I192&gt;H192,0,H192-I192),IF(I192&gt;H192,H192-I192,0))))</f>
        <v>0</v>
      </c>
      <c r="K192" s="116" t="str">
        <f t="shared" si="5"/>
        <v>00001030000000000129</v>
      </c>
      <c r="L192" s="81" t="str">
        <f>C192 &amp; D192 &amp;E192 &amp; F192 &amp; G192</f>
        <v>00001030000000000129</v>
      </c>
    </row>
    <row r="193" spans="1:12" ht="22.5">
      <c r="A193" s="97" t="s">
        <v>165</v>
      </c>
      <c r="B193" s="98" t="s">
        <v>7</v>
      </c>
      <c r="C193" s="99" t="s">
        <v>66</v>
      </c>
      <c r="D193" s="122" t="s">
        <v>162</v>
      </c>
      <c r="E193" s="212" t="s">
        <v>143</v>
      </c>
      <c r="F193" s="213"/>
      <c r="G193" s="127" t="s">
        <v>7</v>
      </c>
      <c r="H193" s="94">
        <v>254179.49</v>
      </c>
      <c r="I193" s="100">
        <v>254179.49</v>
      </c>
      <c r="J193" s="101">
        <v>0</v>
      </c>
      <c r="K193" s="116" t="str">
        <f t="shared" si="5"/>
        <v>00001030000000000200</v>
      </c>
      <c r="L193" s="104" t="s">
        <v>166</v>
      </c>
    </row>
    <row r="194" spans="1:12" ht="22.5">
      <c r="A194" s="97" t="s">
        <v>167</v>
      </c>
      <c r="B194" s="98" t="s">
        <v>7</v>
      </c>
      <c r="C194" s="99" t="s">
        <v>66</v>
      </c>
      <c r="D194" s="122" t="s">
        <v>162</v>
      </c>
      <c r="E194" s="212" t="s">
        <v>143</v>
      </c>
      <c r="F194" s="213"/>
      <c r="G194" s="127" t="s">
        <v>169</v>
      </c>
      <c r="H194" s="94">
        <v>254179.49</v>
      </c>
      <c r="I194" s="100">
        <v>254179.49</v>
      </c>
      <c r="J194" s="101">
        <v>0</v>
      </c>
      <c r="K194" s="116" t="str">
        <f t="shared" si="5"/>
        <v>00001030000000000240</v>
      </c>
      <c r="L194" s="104" t="s">
        <v>168</v>
      </c>
    </row>
    <row r="195" spans="1:12" s="82" customFormat="1">
      <c r="A195" s="77" t="s">
        <v>170</v>
      </c>
      <c r="B195" s="76" t="s">
        <v>7</v>
      </c>
      <c r="C195" s="119" t="s">
        <v>66</v>
      </c>
      <c r="D195" s="123" t="s">
        <v>162</v>
      </c>
      <c r="E195" s="162" t="s">
        <v>143</v>
      </c>
      <c r="F195" s="183"/>
      <c r="G195" s="120" t="s">
        <v>171</v>
      </c>
      <c r="H195" s="78">
        <v>254179.49</v>
      </c>
      <c r="I195" s="79">
        <v>254179.49</v>
      </c>
      <c r="J195" s="80">
        <f>IF(IF(H195="",0,H195)=0,0,(IF(H195&gt;0,IF(I195&gt;H195,0,H195-I195),IF(I195&gt;H195,H195-I195,0))))</f>
        <v>0</v>
      </c>
      <c r="K195" s="116" t="str">
        <f t="shared" si="5"/>
        <v>00001030000000000244</v>
      </c>
      <c r="L195" s="81" t="str">
        <f>C195 &amp; D195 &amp;E195 &amp; F195 &amp; G195</f>
        <v>00001030000000000244</v>
      </c>
    </row>
    <row r="196" spans="1:12">
      <c r="A196" s="97" t="s">
        <v>172</v>
      </c>
      <c r="B196" s="98" t="s">
        <v>7</v>
      </c>
      <c r="C196" s="99" t="s">
        <v>66</v>
      </c>
      <c r="D196" s="122" t="s">
        <v>162</v>
      </c>
      <c r="E196" s="212" t="s">
        <v>143</v>
      </c>
      <c r="F196" s="213"/>
      <c r="G196" s="127" t="s">
        <v>174</v>
      </c>
      <c r="H196" s="94">
        <v>12120.94</v>
      </c>
      <c r="I196" s="100">
        <v>12120.94</v>
      </c>
      <c r="J196" s="101">
        <v>0</v>
      </c>
      <c r="K196" s="116" t="str">
        <f t="shared" si="5"/>
        <v>00001030000000000800</v>
      </c>
      <c r="L196" s="104" t="s">
        <v>173</v>
      </c>
    </row>
    <row r="197" spans="1:12">
      <c r="A197" s="97" t="s">
        <v>175</v>
      </c>
      <c r="B197" s="98" t="s">
        <v>7</v>
      </c>
      <c r="C197" s="99" t="s">
        <v>66</v>
      </c>
      <c r="D197" s="122" t="s">
        <v>162</v>
      </c>
      <c r="E197" s="212" t="s">
        <v>143</v>
      </c>
      <c r="F197" s="213"/>
      <c r="G197" s="127" t="s">
        <v>177</v>
      </c>
      <c r="H197" s="94">
        <v>12120.94</v>
      </c>
      <c r="I197" s="100">
        <v>12120.94</v>
      </c>
      <c r="J197" s="101">
        <v>0</v>
      </c>
      <c r="K197" s="116" t="str">
        <f t="shared" si="5"/>
        <v>00001030000000000850</v>
      </c>
      <c r="L197" s="104" t="s">
        <v>176</v>
      </c>
    </row>
    <row r="198" spans="1:12" s="82" customFormat="1">
      <c r="A198" s="77" t="s">
        <v>178</v>
      </c>
      <c r="B198" s="76" t="s">
        <v>7</v>
      </c>
      <c r="C198" s="119" t="s">
        <v>66</v>
      </c>
      <c r="D198" s="123" t="s">
        <v>162</v>
      </c>
      <c r="E198" s="162" t="s">
        <v>143</v>
      </c>
      <c r="F198" s="183"/>
      <c r="G198" s="120" t="s">
        <v>179</v>
      </c>
      <c r="H198" s="78">
        <v>12120.94</v>
      </c>
      <c r="I198" s="79">
        <v>12120.94</v>
      </c>
      <c r="J198" s="80">
        <f>IF(IF(H198="",0,H198)=0,0,(IF(H198&gt;0,IF(I198&gt;H198,0,H198-I198),IF(I198&gt;H198,H198-I198,0))))</f>
        <v>0</v>
      </c>
      <c r="K198" s="116" t="str">
        <f t="shared" si="5"/>
        <v>00001030000000000853</v>
      </c>
      <c r="L198" s="81" t="str">
        <f>C198 &amp; D198 &amp;E198 &amp; F198 &amp; G198</f>
        <v>00001030000000000853</v>
      </c>
    </row>
    <row r="199" spans="1:12" ht="45">
      <c r="A199" s="97" t="s">
        <v>180</v>
      </c>
      <c r="B199" s="98" t="s">
        <v>7</v>
      </c>
      <c r="C199" s="99" t="s">
        <v>66</v>
      </c>
      <c r="D199" s="122" t="s">
        <v>182</v>
      </c>
      <c r="E199" s="212" t="s">
        <v>143</v>
      </c>
      <c r="F199" s="213"/>
      <c r="G199" s="127" t="s">
        <v>66</v>
      </c>
      <c r="H199" s="94">
        <v>34741285.420000002</v>
      </c>
      <c r="I199" s="100">
        <v>34432685.57</v>
      </c>
      <c r="J199" s="101">
        <v>308599.84999999998</v>
      </c>
      <c r="K199" s="116" t="str">
        <f t="shared" si="5"/>
        <v>00001040000000000000</v>
      </c>
      <c r="L199" s="104" t="s">
        <v>181</v>
      </c>
    </row>
    <row r="200" spans="1:12" ht="56.25">
      <c r="A200" s="97" t="s">
        <v>148</v>
      </c>
      <c r="B200" s="98" t="s">
        <v>7</v>
      </c>
      <c r="C200" s="99" t="s">
        <v>66</v>
      </c>
      <c r="D200" s="122" t="s">
        <v>182</v>
      </c>
      <c r="E200" s="212" t="s">
        <v>143</v>
      </c>
      <c r="F200" s="213"/>
      <c r="G200" s="127" t="s">
        <v>150</v>
      </c>
      <c r="H200" s="94">
        <v>29583919.27</v>
      </c>
      <c r="I200" s="100">
        <v>29541159.760000002</v>
      </c>
      <c r="J200" s="101">
        <v>42759.51</v>
      </c>
      <c r="K200" s="116" t="str">
        <f t="shared" si="5"/>
        <v>00001040000000000100</v>
      </c>
      <c r="L200" s="104" t="s">
        <v>183</v>
      </c>
    </row>
    <row r="201" spans="1:12" ht="22.5">
      <c r="A201" s="97" t="s">
        <v>151</v>
      </c>
      <c r="B201" s="98" t="s">
        <v>7</v>
      </c>
      <c r="C201" s="99" t="s">
        <v>66</v>
      </c>
      <c r="D201" s="122" t="s">
        <v>182</v>
      </c>
      <c r="E201" s="212" t="s">
        <v>143</v>
      </c>
      <c r="F201" s="213"/>
      <c r="G201" s="127" t="s">
        <v>153</v>
      </c>
      <c r="H201" s="94">
        <v>29583919.27</v>
      </c>
      <c r="I201" s="100">
        <v>29541159.760000002</v>
      </c>
      <c r="J201" s="101">
        <v>42759.51</v>
      </c>
      <c r="K201" s="116" t="str">
        <f t="shared" si="5"/>
        <v>00001040000000000120</v>
      </c>
      <c r="L201" s="104" t="s">
        <v>184</v>
      </c>
    </row>
    <row r="202" spans="1:12" s="82" customFormat="1" ht="22.5">
      <c r="A202" s="77" t="s">
        <v>154</v>
      </c>
      <c r="B202" s="76" t="s">
        <v>7</v>
      </c>
      <c r="C202" s="119" t="s">
        <v>66</v>
      </c>
      <c r="D202" s="123" t="s">
        <v>182</v>
      </c>
      <c r="E202" s="162" t="s">
        <v>143</v>
      </c>
      <c r="F202" s="183"/>
      <c r="G202" s="120" t="s">
        <v>155</v>
      </c>
      <c r="H202" s="78">
        <v>19782800</v>
      </c>
      <c r="I202" s="79">
        <v>19779342.489999998</v>
      </c>
      <c r="J202" s="80">
        <f>IF(IF(H202="",0,H202)=0,0,(IF(H202&gt;0,IF(I202&gt;H202,0,H202-I202),IF(I202&gt;H202,H202-I202,0))))</f>
        <v>3457.51</v>
      </c>
      <c r="K202" s="116" t="str">
        <f t="shared" si="5"/>
        <v>00001040000000000121</v>
      </c>
      <c r="L202" s="81" t="str">
        <f>C202 &amp; D202 &amp;E202 &amp; F202 &amp; G202</f>
        <v>00001040000000000121</v>
      </c>
    </row>
    <row r="203" spans="1:12" s="82" customFormat="1" ht="33.75">
      <c r="A203" s="77" t="s">
        <v>156</v>
      </c>
      <c r="B203" s="76" t="s">
        <v>7</v>
      </c>
      <c r="C203" s="119" t="s">
        <v>66</v>
      </c>
      <c r="D203" s="123" t="s">
        <v>182</v>
      </c>
      <c r="E203" s="162" t="s">
        <v>143</v>
      </c>
      <c r="F203" s="183"/>
      <c r="G203" s="120" t="s">
        <v>157</v>
      </c>
      <c r="H203" s="78">
        <v>1431550</v>
      </c>
      <c r="I203" s="79">
        <v>1392248</v>
      </c>
      <c r="J203" s="80">
        <f>IF(IF(H203="",0,H203)=0,0,(IF(H203&gt;0,IF(I203&gt;H203,0,H203-I203),IF(I203&gt;H203,H203-I203,0))))</f>
        <v>39302</v>
      </c>
      <c r="K203" s="116" t="str">
        <f t="shared" si="5"/>
        <v>00001040000000000122</v>
      </c>
      <c r="L203" s="81" t="str">
        <f>C203 &amp; D203 &amp;E203 &amp; F203 &amp; G203</f>
        <v>00001040000000000122</v>
      </c>
    </row>
    <row r="204" spans="1:12" s="82" customFormat="1" ht="33.75">
      <c r="A204" s="77" t="s">
        <v>158</v>
      </c>
      <c r="B204" s="76" t="s">
        <v>7</v>
      </c>
      <c r="C204" s="119" t="s">
        <v>66</v>
      </c>
      <c r="D204" s="123" t="s">
        <v>182</v>
      </c>
      <c r="E204" s="162" t="s">
        <v>143</v>
      </c>
      <c r="F204" s="183"/>
      <c r="G204" s="120" t="s">
        <v>159</v>
      </c>
      <c r="H204" s="78">
        <v>8369569.2699999996</v>
      </c>
      <c r="I204" s="79">
        <v>8369569.2699999996</v>
      </c>
      <c r="J204" s="80">
        <f>IF(IF(H204="",0,H204)=0,0,(IF(H204&gt;0,IF(I204&gt;H204,0,H204-I204),IF(I204&gt;H204,H204-I204,0))))</f>
        <v>0</v>
      </c>
      <c r="K204" s="116" t="str">
        <f t="shared" si="5"/>
        <v>00001040000000000129</v>
      </c>
      <c r="L204" s="81" t="str">
        <f>C204 &amp; D204 &amp;E204 &amp; F204 &amp; G204</f>
        <v>00001040000000000129</v>
      </c>
    </row>
    <row r="205" spans="1:12" ht="22.5">
      <c r="A205" s="97" t="s">
        <v>165</v>
      </c>
      <c r="B205" s="98" t="s">
        <v>7</v>
      </c>
      <c r="C205" s="99" t="s">
        <v>66</v>
      </c>
      <c r="D205" s="122" t="s">
        <v>182</v>
      </c>
      <c r="E205" s="212" t="s">
        <v>143</v>
      </c>
      <c r="F205" s="213"/>
      <c r="G205" s="127" t="s">
        <v>7</v>
      </c>
      <c r="H205" s="94">
        <v>4731980.13</v>
      </c>
      <c r="I205" s="100">
        <v>4466139.79</v>
      </c>
      <c r="J205" s="101">
        <v>265840.34000000003</v>
      </c>
      <c r="K205" s="116" t="str">
        <f t="shared" si="5"/>
        <v>00001040000000000200</v>
      </c>
      <c r="L205" s="104" t="s">
        <v>185</v>
      </c>
    </row>
    <row r="206" spans="1:12" ht="22.5">
      <c r="A206" s="97" t="s">
        <v>167</v>
      </c>
      <c r="B206" s="98" t="s">
        <v>7</v>
      </c>
      <c r="C206" s="99" t="s">
        <v>66</v>
      </c>
      <c r="D206" s="122" t="s">
        <v>182</v>
      </c>
      <c r="E206" s="212" t="s">
        <v>143</v>
      </c>
      <c r="F206" s="213"/>
      <c r="G206" s="127" t="s">
        <v>169</v>
      </c>
      <c r="H206" s="94">
        <v>4731980.13</v>
      </c>
      <c r="I206" s="100">
        <v>4466139.79</v>
      </c>
      <c r="J206" s="101">
        <v>265840.34000000003</v>
      </c>
      <c r="K206" s="116" t="str">
        <f t="shared" si="5"/>
        <v>00001040000000000240</v>
      </c>
      <c r="L206" s="104" t="s">
        <v>186</v>
      </c>
    </row>
    <row r="207" spans="1:12" s="82" customFormat="1">
      <c r="A207" s="77" t="s">
        <v>170</v>
      </c>
      <c r="B207" s="76" t="s">
        <v>7</v>
      </c>
      <c r="C207" s="119" t="s">
        <v>66</v>
      </c>
      <c r="D207" s="123" t="s">
        <v>182</v>
      </c>
      <c r="E207" s="162" t="s">
        <v>143</v>
      </c>
      <c r="F207" s="183"/>
      <c r="G207" s="120" t="s">
        <v>171</v>
      </c>
      <c r="H207" s="78">
        <v>4731980.13</v>
      </c>
      <c r="I207" s="79">
        <v>4466139.79</v>
      </c>
      <c r="J207" s="80">
        <f>IF(IF(H207="",0,H207)=0,0,(IF(H207&gt;0,IF(I207&gt;H207,0,H207-I207),IF(I207&gt;H207,H207-I207,0))))</f>
        <v>265840.34000000003</v>
      </c>
      <c r="K207" s="116" t="str">
        <f t="shared" si="5"/>
        <v>00001040000000000244</v>
      </c>
      <c r="L207" s="81" t="str">
        <f>C207 &amp; D207 &amp;E207 &amp; F207 &amp; G207</f>
        <v>00001040000000000244</v>
      </c>
    </row>
    <row r="208" spans="1:12">
      <c r="A208" s="97" t="s">
        <v>187</v>
      </c>
      <c r="B208" s="98" t="s">
        <v>7</v>
      </c>
      <c r="C208" s="99" t="s">
        <v>66</v>
      </c>
      <c r="D208" s="122" t="s">
        <v>182</v>
      </c>
      <c r="E208" s="212" t="s">
        <v>143</v>
      </c>
      <c r="F208" s="213"/>
      <c r="G208" s="127" t="s">
        <v>8</v>
      </c>
      <c r="H208" s="94">
        <v>59045</v>
      </c>
      <c r="I208" s="100">
        <v>59045</v>
      </c>
      <c r="J208" s="101">
        <v>0</v>
      </c>
      <c r="K208" s="116" t="str">
        <f t="shared" si="5"/>
        <v>00001040000000000500</v>
      </c>
      <c r="L208" s="104" t="s">
        <v>188</v>
      </c>
    </row>
    <row r="209" spans="1:12" s="82" customFormat="1">
      <c r="A209" s="77" t="s">
        <v>189</v>
      </c>
      <c r="B209" s="76" t="s">
        <v>7</v>
      </c>
      <c r="C209" s="119" t="s">
        <v>66</v>
      </c>
      <c r="D209" s="123" t="s">
        <v>182</v>
      </c>
      <c r="E209" s="162" t="s">
        <v>143</v>
      </c>
      <c r="F209" s="183"/>
      <c r="G209" s="120" t="s">
        <v>190</v>
      </c>
      <c r="H209" s="78">
        <v>59045</v>
      </c>
      <c r="I209" s="79">
        <v>59045</v>
      </c>
      <c r="J209" s="80">
        <f>IF(IF(H209="",0,H209)=0,0,(IF(H209&gt;0,IF(I209&gt;H209,0,H209-I209),IF(I209&gt;H209,H209-I209,0))))</f>
        <v>0</v>
      </c>
      <c r="K209" s="116" t="str">
        <f t="shared" si="5"/>
        <v>00001040000000000540</v>
      </c>
      <c r="L209" s="81" t="str">
        <f>C209 &amp; D209 &amp;E209 &amp; F209 &amp; G209</f>
        <v>00001040000000000540</v>
      </c>
    </row>
    <row r="210" spans="1:12">
      <c r="A210" s="97" t="s">
        <v>172</v>
      </c>
      <c r="B210" s="98" t="s">
        <v>7</v>
      </c>
      <c r="C210" s="99" t="s">
        <v>66</v>
      </c>
      <c r="D210" s="122" t="s">
        <v>182</v>
      </c>
      <c r="E210" s="212" t="s">
        <v>143</v>
      </c>
      <c r="F210" s="213"/>
      <c r="G210" s="127" t="s">
        <v>174</v>
      </c>
      <c r="H210" s="94">
        <v>366341.02</v>
      </c>
      <c r="I210" s="100">
        <v>366341.02</v>
      </c>
      <c r="J210" s="101">
        <v>0</v>
      </c>
      <c r="K210" s="116" t="str">
        <f t="shared" si="5"/>
        <v>00001040000000000800</v>
      </c>
      <c r="L210" s="104" t="s">
        <v>191</v>
      </c>
    </row>
    <row r="211" spans="1:12">
      <c r="A211" s="97" t="s">
        <v>192</v>
      </c>
      <c r="B211" s="98" t="s">
        <v>7</v>
      </c>
      <c r="C211" s="99" t="s">
        <v>66</v>
      </c>
      <c r="D211" s="122" t="s">
        <v>182</v>
      </c>
      <c r="E211" s="212" t="s">
        <v>143</v>
      </c>
      <c r="F211" s="213"/>
      <c r="G211" s="127" t="s">
        <v>194</v>
      </c>
      <c r="H211" s="94">
        <v>22821.06</v>
      </c>
      <c r="I211" s="100">
        <v>22821.06</v>
      </c>
      <c r="J211" s="101">
        <v>0</v>
      </c>
      <c r="K211" s="116" t="str">
        <f t="shared" si="5"/>
        <v>00001040000000000830</v>
      </c>
      <c r="L211" s="104" t="s">
        <v>193</v>
      </c>
    </row>
    <row r="212" spans="1:12" s="82" customFormat="1" ht="22.5">
      <c r="A212" s="77" t="s">
        <v>195</v>
      </c>
      <c r="B212" s="76" t="s">
        <v>7</v>
      </c>
      <c r="C212" s="119" t="s">
        <v>66</v>
      </c>
      <c r="D212" s="123" t="s">
        <v>182</v>
      </c>
      <c r="E212" s="162" t="s">
        <v>143</v>
      </c>
      <c r="F212" s="183"/>
      <c r="G212" s="120" t="s">
        <v>196</v>
      </c>
      <c r="H212" s="78">
        <v>22821.06</v>
      </c>
      <c r="I212" s="79">
        <v>22821.06</v>
      </c>
      <c r="J212" s="80">
        <f>IF(IF(H212="",0,H212)=0,0,(IF(H212&gt;0,IF(I212&gt;H212,0,H212-I212),IF(I212&gt;H212,H212-I212,0))))</f>
        <v>0</v>
      </c>
      <c r="K212" s="116" t="str">
        <f t="shared" si="5"/>
        <v>00001040000000000831</v>
      </c>
      <c r="L212" s="81" t="str">
        <f>C212 &amp; D212 &amp;E212 &amp; F212 &amp; G212</f>
        <v>00001040000000000831</v>
      </c>
    </row>
    <row r="213" spans="1:12">
      <c r="A213" s="97" t="s">
        <v>175</v>
      </c>
      <c r="B213" s="98" t="s">
        <v>7</v>
      </c>
      <c r="C213" s="99" t="s">
        <v>66</v>
      </c>
      <c r="D213" s="122" t="s">
        <v>182</v>
      </c>
      <c r="E213" s="212" t="s">
        <v>143</v>
      </c>
      <c r="F213" s="213"/>
      <c r="G213" s="127" t="s">
        <v>177</v>
      </c>
      <c r="H213" s="94">
        <v>343519.96</v>
      </c>
      <c r="I213" s="100">
        <v>343519.96</v>
      </c>
      <c r="J213" s="101">
        <v>0</v>
      </c>
      <c r="K213" s="116" t="str">
        <f t="shared" si="5"/>
        <v>00001040000000000850</v>
      </c>
      <c r="L213" s="104" t="s">
        <v>197</v>
      </c>
    </row>
    <row r="214" spans="1:12" s="82" customFormat="1" ht="22.5">
      <c r="A214" s="77" t="s">
        <v>198</v>
      </c>
      <c r="B214" s="76" t="s">
        <v>7</v>
      </c>
      <c r="C214" s="119" t="s">
        <v>66</v>
      </c>
      <c r="D214" s="123" t="s">
        <v>182</v>
      </c>
      <c r="E214" s="162" t="s">
        <v>143</v>
      </c>
      <c r="F214" s="183"/>
      <c r="G214" s="120" t="s">
        <v>199</v>
      </c>
      <c r="H214" s="78">
        <v>18787</v>
      </c>
      <c r="I214" s="79">
        <v>18787</v>
      </c>
      <c r="J214" s="80">
        <f>IF(IF(H214="",0,H214)=0,0,(IF(H214&gt;0,IF(I214&gt;H214,0,H214-I214),IF(I214&gt;H214,H214-I214,0))))</f>
        <v>0</v>
      </c>
      <c r="K214" s="116" t="str">
        <f t="shared" si="5"/>
        <v>00001040000000000851</v>
      </c>
      <c r="L214" s="81" t="str">
        <f>C214 &amp; D214 &amp;E214 &amp; F214 &amp; G214</f>
        <v>00001040000000000851</v>
      </c>
    </row>
    <row r="215" spans="1:12" s="82" customFormat="1">
      <c r="A215" s="77" t="s">
        <v>200</v>
      </c>
      <c r="B215" s="76" t="s">
        <v>7</v>
      </c>
      <c r="C215" s="119" t="s">
        <v>66</v>
      </c>
      <c r="D215" s="123" t="s">
        <v>182</v>
      </c>
      <c r="E215" s="162" t="s">
        <v>143</v>
      </c>
      <c r="F215" s="183"/>
      <c r="G215" s="120" t="s">
        <v>201</v>
      </c>
      <c r="H215" s="78">
        <v>27274</v>
      </c>
      <c r="I215" s="79">
        <v>27274</v>
      </c>
      <c r="J215" s="80">
        <f>IF(IF(H215="",0,H215)=0,0,(IF(H215&gt;0,IF(I215&gt;H215,0,H215-I215),IF(I215&gt;H215,H215-I215,0))))</f>
        <v>0</v>
      </c>
      <c r="K215" s="116" t="str">
        <f t="shared" si="5"/>
        <v>00001040000000000852</v>
      </c>
      <c r="L215" s="81" t="str">
        <f>C215 &amp; D215 &amp;E215 &amp; F215 &amp; G215</f>
        <v>00001040000000000852</v>
      </c>
    </row>
    <row r="216" spans="1:12" s="82" customFormat="1">
      <c r="A216" s="77" t="s">
        <v>178</v>
      </c>
      <c r="B216" s="76" t="s">
        <v>7</v>
      </c>
      <c r="C216" s="119" t="s">
        <v>66</v>
      </c>
      <c r="D216" s="123" t="s">
        <v>182</v>
      </c>
      <c r="E216" s="162" t="s">
        <v>143</v>
      </c>
      <c r="F216" s="183"/>
      <c r="G216" s="120" t="s">
        <v>179</v>
      </c>
      <c r="H216" s="78">
        <v>297458.96000000002</v>
      </c>
      <c r="I216" s="79">
        <v>297458.96000000002</v>
      </c>
      <c r="J216" s="80">
        <f>IF(IF(H216="",0,H216)=0,0,(IF(H216&gt;0,IF(I216&gt;H216,0,H216-I216),IF(I216&gt;H216,H216-I216,0))))</f>
        <v>0</v>
      </c>
      <c r="K216" s="116" t="str">
        <f t="shared" si="5"/>
        <v>00001040000000000853</v>
      </c>
      <c r="L216" s="81" t="str">
        <f>C216 &amp; D216 &amp;E216 &amp; F216 &amp; G216</f>
        <v>00001040000000000853</v>
      </c>
    </row>
    <row r="217" spans="1:12">
      <c r="A217" s="97" t="s">
        <v>202</v>
      </c>
      <c r="B217" s="98" t="s">
        <v>7</v>
      </c>
      <c r="C217" s="99" t="s">
        <v>66</v>
      </c>
      <c r="D217" s="122" t="s">
        <v>204</v>
      </c>
      <c r="E217" s="212" t="s">
        <v>143</v>
      </c>
      <c r="F217" s="213"/>
      <c r="G217" s="127" t="s">
        <v>66</v>
      </c>
      <c r="H217" s="94">
        <v>348600</v>
      </c>
      <c r="I217" s="100">
        <v>277561</v>
      </c>
      <c r="J217" s="101">
        <v>71039</v>
      </c>
      <c r="K217" s="116" t="str">
        <f t="shared" si="5"/>
        <v>00001050000000000000</v>
      </c>
      <c r="L217" s="104" t="s">
        <v>203</v>
      </c>
    </row>
    <row r="218" spans="1:12" ht="22.5">
      <c r="A218" s="97" t="s">
        <v>165</v>
      </c>
      <c r="B218" s="98" t="s">
        <v>7</v>
      </c>
      <c r="C218" s="99" t="s">
        <v>66</v>
      </c>
      <c r="D218" s="122" t="s">
        <v>204</v>
      </c>
      <c r="E218" s="212" t="s">
        <v>143</v>
      </c>
      <c r="F218" s="213"/>
      <c r="G218" s="127" t="s">
        <v>7</v>
      </c>
      <c r="H218" s="94">
        <v>348600</v>
      </c>
      <c r="I218" s="100">
        <v>277561</v>
      </c>
      <c r="J218" s="101">
        <v>71039</v>
      </c>
      <c r="K218" s="116" t="str">
        <f t="shared" si="5"/>
        <v>00001050000000000200</v>
      </c>
      <c r="L218" s="104" t="s">
        <v>205</v>
      </c>
    </row>
    <row r="219" spans="1:12" ht="22.5">
      <c r="A219" s="97" t="s">
        <v>167</v>
      </c>
      <c r="B219" s="98" t="s">
        <v>7</v>
      </c>
      <c r="C219" s="99" t="s">
        <v>66</v>
      </c>
      <c r="D219" s="122" t="s">
        <v>204</v>
      </c>
      <c r="E219" s="212" t="s">
        <v>143</v>
      </c>
      <c r="F219" s="213"/>
      <c r="G219" s="127" t="s">
        <v>169</v>
      </c>
      <c r="H219" s="94">
        <v>348600</v>
      </c>
      <c r="I219" s="100">
        <v>277561</v>
      </c>
      <c r="J219" s="101">
        <v>71039</v>
      </c>
      <c r="K219" s="116" t="str">
        <f t="shared" si="5"/>
        <v>00001050000000000240</v>
      </c>
      <c r="L219" s="104" t="s">
        <v>206</v>
      </c>
    </row>
    <row r="220" spans="1:12" s="82" customFormat="1">
      <c r="A220" s="77" t="s">
        <v>170</v>
      </c>
      <c r="B220" s="76" t="s">
        <v>7</v>
      </c>
      <c r="C220" s="119" t="s">
        <v>66</v>
      </c>
      <c r="D220" s="123" t="s">
        <v>204</v>
      </c>
      <c r="E220" s="162" t="s">
        <v>143</v>
      </c>
      <c r="F220" s="183"/>
      <c r="G220" s="120" t="s">
        <v>171</v>
      </c>
      <c r="H220" s="78">
        <v>348600</v>
      </c>
      <c r="I220" s="79">
        <v>277561</v>
      </c>
      <c r="J220" s="80">
        <f>IF(IF(H220="",0,H220)=0,0,(IF(H220&gt;0,IF(I220&gt;H220,0,H220-I220),IF(I220&gt;H220,H220-I220,0))))</f>
        <v>71039</v>
      </c>
      <c r="K220" s="116" t="str">
        <f t="shared" si="5"/>
        <v>00001050000000000244</v>
      </c>
      <c r="L220" s="81" t="str">
        <f>C220 &amp; D220 &amp;E220 &amp; F220 &amp; G220</f>
        <v>00001050000000000244</v>
      </c>
    </row>
    <row r="221" spans="1:12" ht="33.75">
      <c r="A221" s="97" t="s">
        <v>207</v>
      </c>
      <c r="B221" s="98" t="s">
        <v>7</v>
      </c>
      <c r="C221" s="99" t="s">
        <v>66</v>
      </c>
      <c r="D221" s="122" t="s">
        <v>209</v>
      </c>
      <c r="E221" s="212" t="s">
        <v>143</v>
      </c>
      <c r="F221" s="213"/>
      <c r="G221" s="127" t="s">
        <v>66</v>
      </c>
      <c r="H221" s="94">
        <v>9847989.3000000007</v>
      </c>
      <c r="I221" s="100">
        <v>9823054.9100000001</v>
      </c>
      <c r="J221" s="101">
        <v>24934.39</v>
      </c>
      <c r="K221" s="116" t="str">
        <f t="shared" si="5"/>
        <v>00001060000000000000</v>
      </c>
      <c r="L221" s="104" t="s">
        <v>208</v>
      </c>
    </row>
    <row r="222" spans="1:12" ht="56.25">
      <c r="A222" s="97" t="s">
        <v>148</v>
      </c>
      <c r="B222" s="98" t="s">
        <v>7</v>
      </c>
      <c r="C222" s="99" t="s">
        <v>66</v>
      </c>
      <c r="D222" s="122" t="s">
        <v>209</v>
      </c>
      <c r="E222" s="212" t="s">
        <v>143</v>
      </c>
      <c r="F222" s="213"/>
      <c r="G222" s="127" t="s">
        <v>150</v>
      </c>
      <c r="H222" s="94">
        <v>8986185.2899999991</v>
      </c>
      <c r="I222" s="100">
        <v>8986185.2899999991</v>
      </c>
      <c r="J222" s="101">
        <v>0</v>
      </c>
      <c r="K222" s="116" t="str">
        <f t="shared" si="5"/>
        <v>00001060000000000100</v>
      </c>
      <c r="L222" s="104" t="s">
        <v>210</v>
      </c>
    </row>
    <row r="223" spans="1:12" ht="22.5">
      <c r="A223" s="97" t="s">
        <v>151</v>
      </c>
      <c r="B223" s="98" t="s">
        <v>7</v>
      </c>
      <c r="C223" s="99" t="s">
        <v>66</v>
      </c>
      <c r="D223" s="122" t="s">
        <v>209</v>
      </c>
      <c r="E223" s="212" t="s">
        <v>143</v>
      </c>
      <c r="F223" s="213"/>
      <c r="G223" s="127" t="s">
        <v>153</v>
      </c>
      <c r="H223" s="94">
        <v>8986185.2899999991</v>
      </c>
      <c r="I223" s="100">
        <v>8986185.2899999991</v>
      </c>
      <c r="J223" s="101">
        <v>0</v>
      </c>
      <c r="K223" s="116" t="str">
        <f t="shared" si="5"/>
        <v>00001060000000000120</v>
      </c>
      <c r="L223" s="104" t="s">
        <v>211</v>
      </c>
    </row>
    <row r="224" spans="1:12" s="82" customFormat="1" ht="22.5">
      <c r="A224" s="77" t="s">
        <v>154</v>
      </c>
      <c r="B224" s="76" t="s">
        <v>7</v>
      </c>
      <c r="C224" s="119" t="s">
        <v>66</v>
      </c>
      <c r="D224" s="123" t="s">
        <v>209</v>
      </c>
      <c r="E224" s="162" t="s">
        <v>143</v>
      </c>
      <c r="F224" s="183"/>
      <c r="G224" s="120" t="s">
        <v>155</v>
      </c>
      <c r="H224" s="78">
        <v>6088835.3099999996</v>
      </c>
      <c r="I224" s="79">
        <v>6088835.3099999996</v>
      </c>
      <c r="J224" s="80">
        <f>IF(IF(H224="",0,H224)=0,0,(IF(H224&gt;0,IF(I224&gt;H224,0,H224-I224),IF(I224&gt;H224,H224-I224,0))))</f>
        <v>0</v>
      </c>
      <c r="K224" s="116" t="str">
        <f t="shared" si="5"/>
        <v>00001060000000000121</v>
      </c>
      <c r="L224" s="81" t="str">
        <f>C224 &amp; D224 &amp;E224 &amp; F224 &amp; G224</f>
        <v>00001060000000000121</v>
      </c>
    </row>
    <row r="225" spans="1:12" s="82" customFormat="1" ht="33.75">
      <c r="A225" s="77" t="s">
        <v>156</v>
      </c>
      <c r="B225" s="76" t="s">
        <v>7</v>
      </c>
      <c r="C225" s="119" t="s">
        <v>66</v>
      </c>
      <c r="D225" s="123" t="s">
        <v>209</v>
      </c>
      <c r="E225" s="162" t="s">
        <v>143</v>
      </c>
      <c r="F225" s="183"/>
      <c r="G225" s="120" t="s">
        <v>157</v>
      </c>
      <c r="H225" s="78">
        <v>442950</v>
      </c>
      <c r="I225" s="79">
        <v>442950</v>
      </c>
      <c r="J225" s="80">
        <f>IF(IF(H225="",0,H225)=0,0,(IF(H225&gt;0,IF(I225&gt;H225,0,H225-I225),IF(I225&gt;H225,H225-I225,0))))</f>
        <v>0</v>
      </c>
      <c r="K225" s="116" t="str">
        <f t="shared" si="5"/>
        <v>00001060000000000122</v>
      </c>
      <c r="L225" s="81" t="str">
        <f>C225 &amp; D225 &amp;E225 &amp; F225 &amp; G225</f>
        <v>00001060000000000122</v>
      </c>
    </row>
    <row r="226" spans="1:12" s="82" customFormat="1" ht="33.75">
      <c r="A226" s="77" t="s">
        <v>158</v>
      </c>
      <c r="B226" s="76" t="s">
        <v>7</v>
      </c>
      <c r="C226" s="119" t="s">
        <v>66</v>
      </c>
      <c r="D226" s="123" t="s">
        <v>209</v>
      </c>
      <c r="E226" s="162" t="s">
        <v>143</v>
      </c>
      <c r="F226" s="183"/>
      <c r="G226" s="120" t="s">
        <v>159</v>
      </c>
      <c r="H226" s="78">
        <v>2454399.98</v>
      </c>
      <c r="I226" s="79">
        <v>2454399.98</v>
      </c>
      <c r="J226" s="80">
        <f>IF(IF(H226="",0,H226)=0,0,(IF(H226&gt;0,IF(I226&gt;H226,0,H226-I226),IF(I226&gt;H226,H226-I226,0))))</f>
        <v>0</v>
      </c>
      <c r="K226" s="116" t="str">
        <f t="shared" si="5"/>
        <v>00001060000000000129</v>
      </c>
      <c r="L226" s="81" t="str">
        <f>C226 &amp; D226 &amp;E226 &amp; F226 &amp; G226</f>
        <v>00001060000000000129</v>
      </c>
    </row>
    <row r="227" spans="1:12" ht="22.5">
      <c r="A227" s="97" t="s">
        <v>165</v>
      </c>
      <c r="B227" s="98" t="s">
        <v>7</v>
      </c>
      <c r="C227" s="99" t="s">
        <v>66</v>
      </c>
      <c r="D227" s="122" t="s">
        <v>209</v>
      </c>
      <c r="E227" s="212" t="s">
        <v>143</v>
      </c>
      <c r="F227" s="213"/>
      <c r="G227" s="127" t="s">
        <v>7</v>
      </c>
      <c r="H227" s="94">
        <v>757087.65</v>
      </c>
      <c r="I227" s="100">
        <v>732153.26</v>
      </c>
      <c r="J227" s="101">
        <v>24934.39</v>
      </c>
      <c r="K227" s="116" t="str">
        <f t="shared" si="5"/>
        <v>00001060000000000200</v>
      </c>
      <c r="L227" s="104" t="s">
        <v>212</v>
      </c>
    </row>
    <row r="228" spans="1:12" ht="22.5">
      <c r="A228" s="97" t="s">
        <v>167</v>
      </c>
      <c r="B228" s="98" t="s">
        <v>7</v>
      </c>
      <c r="C228" s="99" t="s">
        <v>66</v>
      </c>
      <c r="D228" s="122" t="s">
        <v>209</v>
      </c>
      <c r="E228" s="212" t="s">
        <v>143</v>
      </c>
      <c r="F228" s="213"/>
      <c r="G228" s="127" t="s">
        <v>169</v>
      </c>
      <c r="H228" s="94">
        <v>757087.65</v>
      </c>
      <c r="I228" s="100">
        <v>732153.26</v>
      </c>
      <c r="J228" s="101">
        <v>24934.39</v>
      </c>
      <c r="K228" s="116" t="str">
        <f t="shared" si="5"/>
        <v>00001060000000000240</v>
      </c>
      <c r="L228" s="104" t="s">
        <v>213</v>
      </c>
    </row>
    <row r="229" spans="1:12" s="82" customFormat="1">
      <c r="A229" s="77" t="s">
        <v>170</v>
      </c>
      <c r="B229" s="76" t="s">
        <v>7</v>
      </c>
      <c r="C229" s="119" t="s">
        <v>66</v>
      </c>
      <c r="D229" s="123" t="s">
        <v>209</v>
      </c>
      <c r="E229" s="162" t="s">
        <v>143</v>
      </c>
      <c r="F229" s="183"/>
      <c r="G229" s="120" t="s">
        <v>171</v>
      </c>
      <c r="H229" s="78">
        <v>757087.65</v>
      </c>
      <c r="I229" s="79">
        <v>732153.26</v>
      </c>
      <c r="J229" s="80">
        <f>IF(IF(H229="",0,H229)=0,0,(IF(H229&gt;0,IF(I229&gt;H229,0,H229-I229),IF(I229&gt;H229,H229-I229,0))))</f>
        <v>24934.39</v>
      </c>
      <c r="K229" s="116" t="str">
        <f t="shared" si="5"/>
        <v>00001060000000000244</v>
      </c>
      <c r="L229" s="81" t="str">
        <f>C229 &amp; D229 &amp;E229 &amp; F229 &amp; G229</f>
        <v>00001060000000000244</v>
      </c>
    </row>
    <row r="230" spans="1:12">
      <c r="A230" s="97" t="s">
        <v>172</v>
      </c>
      <c r="B230" s="98" t="s">
        <v>7</v>
      </c>
      <c r="C230" s="99" t="s">
        <v>66</v>
      </c>
      <c r="D230" s="122" t="s">
        <v>209</v>
      </c>
      <c r="E230" s="212" t="s">
        <v>143</v>
      </c>
      <c r="F230" s="213"/>
      <c r="G230" s="127" t="s">
        <v>174</v>
      </c>
      <c r="H230" s="94">
        <v>104716.36</v>
      </c>
      <c r="I230" s="100">
        <v>104716.36</v>
      </c>
      <c r="J230" s="101">
        <v>0</v>
      </c>
      <c r="K230" s="116" t="str">
        <f t="shared" si="5"/>
        <v>00001060000000000800</v>
      </c>
      <c r="L230" s="104" t="s">
        <v>214</v>
      </c>
    </row>
    <row r="231" spans="1:12">
      <c r="A231" s="97" t="s">
        <v>175</v>
      </c>
      <c r="B231" s="98" t="s">
        <v>7</v>
      </c>
      <c r="C231" s="99" t="s">
        <v>66</v>
      </c>
      <c r="D231" s="122" t="s">
        <v>209</v>
      </c>
      <c r="E231" s="212" t="s">
        <v>143</v>
      </c>
      <c r="F231" s="213"/>
      <c r="G231" s="127" t="s">
        <v>177</v>
      </c>
      <c r="H231" s="94">
        <v>104716.36</v>
      </c>
      <c r="I231" s="100">
        <v>104716.36</v>
      </c>
      <c r="J231" s="101">
        <v>0</v>
      </c>
      <c r="K231" s="116" t="str">
        <f t="shared" si="5"/>
        <v>00001060000000000850</v>
      </c>
      <c r="L231" s="104" t="s">
        <v>215</v>
      </c>
    </row>
    <row r="232" spans="1:12" s="82" customFormat="1" ht="22.5">
      <c r="A232" s="77" t="s">
        <v>198</v>
      </c>
      <c r="B232" s="76" t="s">
        <v>7</v>
      </c>
      <c r="C232" s="119" t="s">
        <v>66</v>
      </c>
      <c r="D232" s="123" t="s">
        <v>209</v>
      </c>
      <c r="E232" s="162" t="s">
        <v>143</v>
      </c>
      <c r="F232" s="183"/>
      <c r="G232" s="120" t="s">
        <v>199</v>
      </c>
      <c r="H232" s="78">
        <v>7436</v>
      </c>
      <c r="I232" s="79">
        <v>7436</v>
      </c>
      <c r="J232" s="80">
        <f>IF(IF(H232="",0,H232)=0,0,(IF(H232&gt;0,IF(I232&gt;H232,0,H232-I232),IF(I232&gt;H232,H232-I232,0))))</f>
        <v>0</v>
      </c>
      <c r="K232" s="116" t="str">
        <f t="shared" si="5"/>
        <v>00001060000000000851</v>
      </c>
      <c r="L232" s="81" t="str">
        <f>C232 &amp; D232 &amp;E232 &amp; F232 &amp; G232</f>
        <v>00001060000000000851</v>
      </c>
    </row>
    <row r="233" spans="1:12" s="82" customFormat="1">
      <c r="A233" s="77" t="s">
        <v>200</v>
      </c>
      <c r="B233" s="76" t="s">
        <v>7</v>
      </c>
      <c r="C233" s="119" t="s">
        <v>66</v>
      </c>
      <c r="D233" s="123" t="s">
        <v>209</v>
      </c>
      <c r="E233" s="162" t="s">
        <v>143</v>
      </c>
      <c r="F233" s="183"/>
      <c r="G233" s="120" t="s">
        <v>201</v>
      </c>
      <c r="H233" s="78">
        <v>9783</v>
      </c>
      <c r="I233" s="79">
        <v>9783</v>
      </c>
      <c r="J233" s="80">
        <f>IF(IF(H233="",0,H233)=0,0,(IF(H233&gt;0,IF(I233&gt;H233,0,H233-I233),IF(I233&gt;H233,H233-I233,0))))</f>
        <v>0</v>
      </c>
      <c r="K233" s="116" t="str">
        <f t="shared" si="5"/>
        <v>00001060000000000852</v>
      </c>
      <c r="L233" s="81" t="str">
        <f>C233 &amp; D233 &amp;E233 &amp; F233 &amp; G233</f>
        <v>00001060000000000852</v>
      </c>
    </row>
    <row r="234" spans="1:12" s="82" customFormat="1">
      <c r="A234" s="77" t="s">
        <v>178</v>
      </c>
      <c r="B234" s="76" t="s">
        <v>7</v>
      </c>
      <c r="C234" s="119" t="s">
        <v>66</v>
      </c>
      <c r="D234" s="123" t="s">
        <v>209</v>
      </c>
      <c r="E234" s="162" t="s">
        <v>143</v>
      </c>
      <c r="F234" s="183"/>
      <c r="G234" s="120" t="s">
        <v>179</v>
      </c>
      <c r="H234" s="78">
        <v>87497.36</v>
      </c>
      <c r="I234" s="79">
        <v>87497.36</v>
      </c>
      <c r="J234" s="80">
        <f>IF(IF(H234="",0,H234)=0,0,(IF(H234&gt;0,IF(I234&gt;H234,0,H234-I234),IF(I234&gt;H234,H234-I234,0))))</f>
        <v>0</v>
      </c>
      <c r="K234" s="116" t="str">
        <f t="shared" si="5"/>
        <v>00001060000000000853</v>
      </c>
      <c r="L234" s="81" t="str">
        <f>C234 &amp; D234 &amp;E234 &amp; F234 &amp; G234</f>
        <v>00001060000000000853</v>
      </c>
    </row>
    <row r="235" spans="1:12">
      <c r="A235" s="97" t="s">
        <v>216</v>
      </c>
      <c r="B235" s="98" t="s">
        <v>7</v>
      </c>
      <c r="C235" s="99" t="s">
        <v>66</v>
      </c>
      <c r="D235" s="122" t="s">
        <v>218</v>
      </c>
      <c r="E235" s="212" t="s">
        <v>143</v>
      </c>
      <c r="F235" s="213"/>
      <c r="G235" s="127" t="s">
        <v>66</v>
      </c>
      <c r="H235" s="94">
        <v>100000</v>
      </c>
      <c r="I235" s="100">
        <v>0</v>
      </c>
      <c r="J235" s="101">
        <v>100000</v>
      </c>
      <c r="K235" s="116" t="str">
        <f t="shared" si="5"/>
        <v>00001110000000000000</v>
      </c>
      <c r="L235" s="104" t="s">
        <v>217</v>
      </c>
    </row>
    <row r="236" spans="1:12">
      <c r="A236" s="97" t="s">
        <v>172</v>
      </c>
      <c r="B236" s="98" t="s">
        <v>7</v>
      </c>
      <c r="C236" s="99" t="s">
        <v>66</v>
      </c>
      <c r="D236" s="122" t="s">
        <v>218</v>
      </c>
      <c r="E236" s="212" t="s">
        <v>143</v>
      </c>
      <c r="F236" s="213"/>
      <c r="G236" s="127" t="s">
        <v>174</v>
      </c>
      <c r="H236" s="94">
        <v>100000</v>
      </c>
      <c r="I236" s="100">
        <v>0</v>
      </c>
      <c r="J236" s="101">
        <v>100000</v>
      </c>
      <c r="K236" s="116" t="str">
        <f t="shared" si="5"/>
        <v>00001110000000000800</v>
      </c>
      <c r="L236" s="104" t="s">
        <v>219</v>
      </c>
    </row>
    <row r="237" spans="1:12" s="82" customFormat="1">
      <c r="A237" s="77" t="s">
        <v>220</v>
      </c>
      <c r="B237" s="76" t="s">
        <v>7</v>
      </c>
      <c r="C237" s="119" t="s">
        <v>66</v>
      </c>
      <c r="D237" s="123" t="s">
        <v>218</v>
      </c>
      <c r="E237" s="162" t="s">
        <v>143</v>
      </c>
      <c r="F237" s="183"/>
      <c r="G237" s="120" t="s">
        <v>221</v>
      </c>
      <c r="H237" s="78">
        <v>100000</v>
      </c>
      <c r="I237" s="79">
        <v>0</v>
      </c>
      <c r="J237" s="80">
        <f>IF(IF(H237="",0,H237)=0,0,(IF(H237&gt;0,IF(I237&gt;H237,0,H237-I237),IF(I237&gt;H237,H237-I237,0))))</f>
        <v>100000</v>
      </c>
      <c r="K237" s="116" t="str">
        <f t="shared" si="5"/>
        <v>00001110000000000870</v>
      </c>
      <c r="L237" s="81" t="str">
        <f>C237 &amp; D237 &amp;E237 &amp; F237 &amp; G237</f>
        <v>00001110000000000870</v>
      </c>
    </row>
    <row r="238" spans="1:12">
      <c r="A238" s="97" t="s">
        <v>222</v>
      </c>
      <c r="B238" s="98" t="s">
        <v>7</v>
      </c>
      <c r="C238" s="99" t="s">
        <v>66</v>
      </c>
      <c r="D238" s="122" t="s">
        <v>224</v>
      </c>
      <c r="E238" s="212" t="s">
        <v>143</v>
      </c>
      <c r="F238" s="213"/>
      <c r="G238" s="127" t="s">
        <v>66</v>
      </c>
      <c r="H238" s="94">
        <v>9790338.8200000003</v>
      </c>
      <c r="I238" s="100">
        <v>9585445.8900000006</v>
      </c>
      <c r="J238" s="101">
        <v>204892.93</v>
      </c>
      <c r="K238" s="116" t="str">
        <f t="shared" si="5"/>
        <v>00001130000000000000</v>
      </c>
      <c r="L238" s="104" t="s">
        <v>223</v>
      </c>
    </row>
    <row r="239" spans="1:12" ht="56.25">
      <c r="A239" s="97" t="s">
        <v>148</v>
      </c>
      <c r="B239" s="98" t="s">
        <v>7</v>
      </c>
      <c r="C239" s="99" t="s">
        <v>66</v>
      </c>
      <c r="D239" s="122" t="s">
        <v>224</v>
      </c>
      <c r="E239" s="212" t="s">
        <v>143</v>
      </c>
      <c r="F239" s="213"/>
      <c r="G239" s="127" t="s">
        <v>150</v>
      </c>
      <c r="H239" s="94">
        <v>8144019.54</v>
      </c>
      <c r="I239" s="100">
        <v>8143952.7000000002</v>
      </c>
      <c r="J239" s="101">
        <v>66.84</v>
      </c>
      <c r="K239" s="116" t="str">
        <f t="shared" si="5"/>
        <v>00001130000000000100</v>
      </c>
      <c r="L239" s="104" t="s">
        <v>225</v>
      </c>
    </row>
    <row r="240" spans="1:12" ht="22.5">
      <c r="A240" s="97" t="s">
        <v>151</v>
      </c>
      <c r="B240" s="98" t="s">
        <v>7</v>
      </c>
      <c r="C240" s="99" t="s">
        <v>66</v>
      </c>
      <c r="D240" s="122" t="s">
        <v>224</v>
      </c>
      <c r="E240" s="212" t="s">
        <v>143</v>
      </c>
      <c r="F240" s="213"/>
      <c r="G240" s="127" t="s">
        <v>153</v>
      </c>
      <c r="H240" s="94">
        <v>8144019.54</v>
      </c>
      <c r="I240" s="100">
        <v>8143952.7000000002</v>
      </c>
      <c r="J240" s="101">
        <v>66.84</v>
      </c>
      <c r="K240" s="116" t="str">
        <f t="shared" si="5"/>
        <v>00001130000000000120</v>
      </c>
      <c r="L240" s="104" t="s">
        <v>226</v>
      </c>
    </row>
    <row r="241" spans="1:12" s="82" customFormat="1" ht="22.5">
      <c r="A241" s="77" t="s">
        <v>154</v>
      </c>
      <c r="B241" s="76" t="s">
        <v>7</v>
      </c>
      <c r="C241" s="119" t="s">
        <v>66</v>
      </c>
      <c r="D241" s="123" t="s">
        <v>224</v>
      </c>
      <c r="E241" s="162" t="s">
        <v>143</v>
      </c>
      <c r="F241" s="183"/>
      <c r="G241" s="120" t="s">
        <v>155</v>
      </c>
      <c r="H241" s="78">
        <v>6016365.7199999997</v>
      </c>
      <c r="I241" s="79">
        <v>6016298.8799999999</v>
      </c>
      <c r="J241" s="80">
        <f>IF(IF(H241="",0,H241)=0,0,(IF(H241&gt;0,IF(I241&gt;H241,0,H241-I241),IF(I241&gt;H241,H241-I241,0))))</f>
        <v>66.84</v>
      </c>
      <c r="K241" s="116" t="str">
        <f t="shared" si="5"/>
        <v>00001130000000000121</v>
      </c>
      <c r="L241" s="81" t="str">
        <f>C241 &amp; D241 &amp;E241 &amp; F241 &amp; G241</f>
        <v>00001130000000000121</v>
      </c>
    </row>
    <row r="242" spans="1:12" s="82" customFormat="1" ht="33.75">
      <c r="A242" s="77" t="s">
        <v>156</v>
      </c>
      <c r="B242" s="76" t="s">
        <v>7</v>
      </c>
      <c r="C242" s="119" t="s">
        <v>66</v>
      </c>
      <c r="D242" s="123" t="s">
        <v>224</v>
      </c>
      <c r="E242" s="162" t="s">
        <v>143</v>
      </c>
      <c r="F242" s="183"/>
      <c r="G242" s="120" t="s">
        <v>157</v>
      </c>
      <c r="H242" s="78">
        <v>162600</v>
      </c>
      <c r="I242" s="79">
        <v>162600</v>
      </c>
      <c r="J242" s="80">
        <f>IF(IF(H242="",0,H242)=0,0,(IF(H242&gt;0,IF(I242&gt;H242,0,H242-I242),IF(I242&gt;H242,H242-I242,0))))</f>
        <v>0</v>
      </c>
      <c r="K242" s="116" t="str">
        <f t="shared" si="5"/>
        <v>00001130000000000122</v>
      </c>
      <c r="L242" s="81" t="str">
        <f>C242 &amp; D242 &amp;E242 &amp; F242 &amp; G242</f>
        <v>00001130000000000122</v>
      </c>
    </row>
    <row r="243" spans="1:12" s="82" customFormat="1" ht="33.75">
      <c r="A243" s="77" t="s">
        <v>158</v>
      </c>
      <c r="B243" s="76" t="s">
        <v>7</v>
      </c>
      <c r="C243" s="119" t="s">
        <v>66</v>
      </c>
      <c r="D243" s="123" t="s">
        <v>224</v>
      </c>
      <c r="E243" s="162" t="s">
        <v>143</v>
      </c>
      <c r="F243" s="183"/>
      <c r="G243" s="120" t="s">
        <v>159</v>
      </c>
      <c r="H243" s="78">
        <v>1965053.82</v>
      </c>
      <c r="I243" s="79">
        <v>1965053.82</v>
      </c>
      <c r="J243" s="80">
        <f>IF(IF(H243="",0,H243)=0,0,(IF(H243&gt;0,IF(I243&gt;H243,0,H243-I243),IF(I243&gt;H243,H243-I243,0))))</f>
        <v>0</v>
      </c>
      <c r="K243" s="116" t="str">
        <f t="shared" si="5"/>
        <v>00001130000000000129</v>
      </c>
      <c r="L243" s="81" t="str">
        <f>C243 &amp; D243 &amp;E243 &amp; F243 &amp; G243</f>
        <v>00001130000000000129</v>
      </c>
    </row>
    <row r="244" spans="1:12" ht="22.5">
      <c r="A244" s="97" t="s">
        <v>165</v>
      </c>
      <c r="B244" s="98" t="s">
        <v>7</v>
      </c>
      <c r="C244" s="99" t="s">
        <v>66</v>
      </c>
      <c r="D244" s="122" t="s">
        <v>224</v>
      </c>
      <c r="E244" s="212" t="s">
        <v>143</v>
      </c>
      <c r="F244" s="213"/>
      <c r="G244" s="127" t="s">
        <v>7</v>
      </c>
      <c r="H244" s="94">
        <v>930517.28</v>
      </c>
      <c r="I244" s="100">
        <v>725691.19</v>
      </c>
      <c r="J244" s="101">
        <v>204826.09</v>
      </c>
      <c r="K244" s="116" t="str">
        <f t="shared" ref="K244:K307" si="6">C244 &amp; D244 &amp;E244 &amp; F244 &amp; G244</f>
        <v>00001130000000000200</v>
      </c>
      <c r="L244" s="104" t="s">
        <v>227</v>
      </c>
    </row>
    <row r="245" spans="1:12" ht="22.5">
      <c r="A245" s="97" t="s">
        <v>167</v>
      </c>
      <c r="B245" s="98" t="s">
        <v>7</v>
      </c>
      <c r="C245" s="99" t="s">
        <v>66</v>
      </c>
      <c r="D245" s="122" t="s">
        <v>224</v>
      </c>
      <c r="E245" s="212" t="s">
        <v>143</v>
      </c>
      <c r="F245" s="213"/>
      <c r="G245" s="127" t="s">
        <v>169</v>
      </c>
      <c r="H245" s="94">
        <v>930517.28</v>
      </c>
      <c r="I245" s="100">
        <v>725691.19</v>
      </c>
      <c r="J245" s="101">
        <v>204826.09</v>
      </c>
      <c r="K245" s="116" t="str">
        <f t="shared" si="6"/>
        <v>00001130000000000240</v>
      </c>
      <c r="L245" s="104" t="s">
        <v>228</v>
      </c>
    </row>
    <row r="246" spans="1:12" s="82" customFormat="1">
      <c r="A246" s="77" t="s">
        <v>170</v>
      </c>
      <c r="B246" s="76" t="s">
        <v>7</v>
      </c>
      <c r="C246" s="119" t="s">
        <v>66</v>
      </c>
      <c r="D246" s="123" t="s">
        <v>224</v>
      </c>
      <c r="E246" s="162" t="s">
        <v>143</v>
      </c>
      <c r="F246" s="183"/>
      <c r="G246" s="120" t="s">
        <v>171</v>
      </c>
      <c r="H246" s="78">
        <v>930517.28</v>
      </c>
      <c r="I246" s="79">
        <v>725691.19</v>
      </c>
      <c r="J246" s="80">
        <f>IF(IF(H246="",0,H246)=0,0,(IF(H246&gt;0,IF(I246&gt;H246,0,H246-I246),IF(I246&gt;H246,H246-I246,0))))</f>
        <v>204826.09</v>
      </c>
      <c r="K246" s="116" t="str">
        <f t="shared" si="6"/>
        <v>00001130000000000244</v>
      </c>
      <c r="L246" s="81" t="str">
        <f>C246 &amp; D246 &amp;E246 &amp; F246 &amp; G246</f>
        <v>00001130000000000244</v>
      </c>
    </row>
    <row r="247" spans="1:12">
      <c r="A247" s="97" t="s">
        <v>187</v>
      </c>
      <c r="B247" s="98" t="s">
        <v>7</v>
      </c>
      <c r="C247" s="99" t="s">
        <v>66</v>
      </c>
      <c r="D247" s="122" t="s">
        <v>224</v>
      </c>
      <c r="E247" s="212" t="s">
        <v>143</v>
      </c>
      <c r="F247" s="213"/>
      <c r="G247" s="127" t="s">
        <v>8</v>
      </c>
      <c r="H247" s="94">
        <v>531900</v>
      </c>
      <c r="I247" s="100">
        <v>531900</v>
      </c>
      <c r="J247" s="101">
        <v>0</v>
      </c>
      <c r="K247" s="116" t="str">
        <f t="shared" si="6"/>
        <v>00001130000000000500</v>
      </c>
      <c r="L247" s="104" t="s">
        <v>229</v>
      </c>
    </row>
    <row r="248" spans="1:12" s="82" customFormat="1">
      <c r="A248" s="77" t="s">
        <v>230</v>
      </c>
      <c r="B248" s="76" t="s">
        <v>7</v>
      </c>
      <c r="C248" s="119" t="s">
        <v>66</v>
      </c>
      <c r="D248" s="123" t="s">
        <v>224</v>
      </c>
      <c r="E248" s="162" t="s">
        <v>143</v>
      </c>
      <c r="F248" s="183"/>
      <c r="G248" s="120" t="s">
        <v>231</v>
      </c>
      <c r="H248" s="78">
        <v>431900</v>
      </c>
      <c r="I248" s="79">
        <v>431900</v>
      </c>
      <c r="J248" s="80">
        <f>IF(IF(H248="",0,H248)=0,0,(IF(H248&gt;0,IF(I248&gt;H248,0,H248-I248),IF(I248&gt;H248,H248-I248,0))))</f>
        <v>0</v>
      </c>
      <c r="K248" s="116" t="str">
        <f t="shared" si="6"/>
        <v>00001130000000000530</v>
      </c>
      <c r="L248" s="81" t="str">
        <f>C248 &amp; D248 &amp;E248 &amp; F248 &amp; G248</f>
        <v>00001130000000000530</v>
      </c>
    </row>
    <row r="249" spans="1:12" s="82" customFormat="1">
      <c r="A249" s="77" t="s">
        <v>189</v>
      </c>
      <c r="B249" s="76" t="s">
        <v>7</v>
      </c>
      <c r="C249" s="119" t="s">
        <v>66</v>
      </c>
      <c r="D249" s="123" t="s">
        <v>224</v>
      </c>
      <c r="E249" s="162" t="s">
        <v>143</v>
      </c>
      <c r="F249" s="183"/>
      <c r="G249" s="120" t="s">
        <v>190</v>
      </c>
      <c r="H249" s="78">
        <v>100000</v>
      </c>
      <c r="I249" s="79">
        <v>100000</v>
      </c>
      <c r="J249" s="80">
        <f>IF(IF(H249="",0,H249)=0,0,(IF(H249&gt;0,IF(I249&gt;H249,0,H249-I249),IF(I249&gt;H249,H249-I249,0))))</f>
        <v>0</v>
      </c>
      <c r="K249" s="116" t="str">
        <f t="shared" si="6"/>
        <v>00001130000000000540</v>
      </c>
      <c r="L249" s="81" t="str">
        <f>C249 &amp; D249 &amp;E249 &amp; F249 &amp; G249</f>
        <v>00001130000000000540</v>
      </c>
    </row>
    <row r="250" spans="1:12">
      <c r="A250" s="97" t="s">
        <v>172</v>
      </c>
      <c r="B250" s="98" t="s">
        <v>7</v>
      </c>
      <c r="C250" s="99" t="s">
        <v>66</v>
      </c>
      <c r="D250" s="122" t="s">
        <v>224</v>
      </c>
      <c r="E250" s="212" t="s">
        <v>143</v>
      </c>
      <c r="F250" s="213"/>
      <c r="G250" s="127" t="s">
        <v>174</v>
      </c>
      <c r="H250" s="94">
        <v>183902</v>
      </c>
      <c r="I250" s="100">
        <v>183902</v>
      </c>
      <c r="J250" s="101">
        <v>0</v>
      </c>
      <c r="K250" s="116" t="str">
        <f t="shared" si="6"/>
        <v>00001130000000000800</v>
      </c>
      <c r="L250" s="104" t="s">
        <v>232</v>
      </c>
    </row>
    <row r="251" spans="1:12">
      <c r="A251" s="97" t="s">
        <v>175</v>
      </c>
      <c r="B251" s="98" t="s">
        <v>7</v>
      </c>
      <c r="C251" s="99" t="s">
        <v>66</v>
      </c>
      <c r="D251" s="122" t="s">
        <v>224</v>
      </c>
      <c r="E251" s="212" t="s">
        <v>143</v>
      </c>
      <c r="F251" s="213"/>
      <c r="G251" s="127" t="s">
        <v>177</v>
      </c>
      <c r="H251" s="94">
        <v>183902</v>
      </c>
      <c r="I251" s="100">
        <v>183902</v>
      </c>
      <c r="J251" s="101">
        <v>0</v>
      </c>
      <c r="K251" s="116" t="str">
        <f t="shared" si="6"/>
        <v>00001130000000000850</v>
      </c>
      <c r="L251" s="104" t="s">
        <v>233</v>
      </c>
    </row>
    <row r="252" spans="1:12" s="82" customFormat="1">
      <c r="A252" s="77" t="s">
        <v>178</v>
      </c>
      <c r="B252" s="76" t="s">
        <v>7</v>
      </c>
      <c r="C252" s="119" t="s">
        <v>66</v>
      </c>
      <c r="D252" s="123" t="s">
        <v>224</v>
      </c>
      <c r="E252" s="162" t="s">
        <v>143</v>
      </c>
      <c r="F252" s="183"/>
      <c r="G252" s="120" t="s">
        <v>179</v>
      </c>
      <c r="H252" s="78">
        <v>183902</v>
      </c>
      <c r="I252" s="79">
        <v>183902</v>
      </c>
      <c r="J252" s="80">
        <f>IF(IF(H252="",0,H252)=0,0,(IF(H252&gt;0,IF(I252&gt;H252,0,H252-I252),IF(I252&gt;H252,H252-I252,0))))</f>
        <v>0</v>
      </c>
      <c r="K252" s="116" t="str">
        <f t="shared" si="6"/>
        <v>00001130000000000853</v>
      </c>
      <c r="L252" s="81" t="str">
        <f>C252 &amp; D252 &amp;E252 &amp; F252 &amp; G252</f>
        <v>00001130000000000853</v>
      </c>
    </row>
    <row r="253" spans="1:12">
      <c r="A253" s="97" t="s">
        <v>234</v>
      </c>
      <c r="B253" s="98" t="s">
        <v>7</v>
      </c>
      <c r="C253" s="99" t="s">
        <v>66</v>
      </c>
      <c r="D253" s="122" t="s">
        <v>236</v>
      </c>
      <c r="E253" s="212" t="s">
        <v>143</v>
      </c>
      <c r="F253" s="213"/>
      <c r="G253" s="127" t="s">
        <v>66</v>
      </c>
      <c r="H253" s="94">
        <v>540900</v>
      </c>
      <c r="I253" s="100">
        <v>540900</v>
      </c>
      <c r="J253" s="101">
        <v>0</v>
      </c>
      <c r="K253" s="116" t="str">
        <f t="shared" si="6"/>
        <v>00002000000000000000</v>
      </c>
      <c r="L253" s="104" t="s">
        <v>235</v>
      </c>
    </row>
    <row r="254" spans="1:12">
      <c r="A254" s="97" t="s">
        <v>237</v>
      </c>
      <c r="B254" s="98" t="s">
        <v>7</v>
      </c>
      <c r="C254" s="99" t="s">
        <v>66</v>
      </c>
      <c r="D254" s="122" t="s">
        <v>239</v>
      </c>
      <c r="E254" s="212" t="s">
        <v>143</v>
      </c>
      <c r="F254" s="213"/>
      <c r="G254" s="127" t="s">
        <v>66</v>
      </c>
      <c r="H254" s="94">
        <v>540900</v>
      </c>
      <c r="I254" s="100">
        <v>540900</v>
      </c>
      <c r="J254" s="101">
        <v>0</v>
      </c>
      <c r="K254" s="116" t="str">
        <f t="shared" si="6"/>
        <v>00002030000000000000</v>
      </c>
      <c r="L254" s="104" t="s">
        <v>238</v>
      </c>
    </row>
    <row r="255" spans="1:12">
      <c r="A255" s="97" t="s">
        <v>187</v>
      </c>
      <c r="B255" s="98" t="s">
        <v>7</v>
      </c>
      <c r="C255" s="99" t="s">
        <v>66</v>
      </c>
      <c r="D255" s="122" t="s">
        <v>239</v>
      </c>
      <c r="E255" s="212" t="s">
        <v>143</v>
      </c>
      <c r="F255" s="213"/>
      <c r="G255" s="127" t="s">
        <v>8</v>
      </c>
      <c r="H255" s="94">
        <v>540900</v>
      </c>
      <c r="I255" s="100">
        <v>540900</v>
      </c>
      <c r="J255" s="101">
        <v>0</v>
      </c>
      <c r="K255" s="116" t="str">
        <f t="shared" si="6"/>
        <v>00002030000000000500</v>
      </c>
      <c r="L255" s="104" t="s">
        <v>240</v>
      </c>
    </row>
    <row r="256" spans="1:12" s="82" customFormat="1">
      <c r="A256" s="77" t="s">
        <v>230</v>
      </c>
      <c r="B256" s="76" t="s">
        <v>7</v>
      </c>
      <c r="C256" s="119" t="s">
        <v>66</v>
      </c>
      <c r="D256" s="123" t="s">
        <v>239</v>
      </c>
      <c r="E256" s="162" t="s">
        <v>143</v>
      </c>
      <c r="F256" s="183"/>
      <c r="G256" s="120" t="s">
        <v>231</v>
      </c>
      <c r="H256" s="78">
        <v>540900</v>
      </c>
      <c r="I256" s="79">
        <v>540900</v>
      </c>
      <c r="J256" s="80">
        <f>IF(IF(H256="",0,H256)=0,0,(IF(H256&gt;0,IF(I256&gt;H256,0,H256-I256),IF(I256&gt;H256,H256-I256,0))))</f>
        <v>0</v>
      </c>
      <c r="K256" s="116" t="str">
        <f t="shared" si="6"/>
        <v>00002030000000000530</v>
      </c>
      <c r="L256" s="81" t="str">
        <f>C256 &amp; D256 &amp;E256 &amp; F256 &amp; G256</f>
        <v>00002030000000000530</v>
      </c>
    </row>
    <row r="257" spans="1:12" ht="22.5">
      <c r="A257" s="97" t="s">
        <v>241</v>
      </c>
      <c r="B257" s="98" t="s">
        <v>7</v>
      </c>
      <c r="C257" s="99" t="s">
        <v>66</v>
      </c>
      <c r="D257" s="122" t="s">
        <v>243</v>
      </c>
      <c r="E257" s="212" t="s">
        <v>143</v>
      </c>
      <c r="F257" s="213"/>
      <c r="G257" s="127" t="s">
        <v>66</v>
      </c>
      <c r="H257" s="94">
        <v>1080952.6599999999</v>
      </c>
      <c r="I257" s="100">
        <v>1080929.98</v>
      </c>
      <c r="J257" s="101">
        <v>22.68</v>
      </c>
      <c r="K257" s="116" t="str">
        <f t="shared" si="6"/>
        <v>00003000000000000000</v>
      </c>
      <c r="L257" s="104" t="s">
        <v>242</v>
      </c>
    </row>
    <row r="258" spans="1:12" ht="33.75">
      <c r="A258" s="97" t="s">
        <v>244</v>
      </c>
      <c r="B258" s="98" t="s">
        <v>7</v>
      </c>
      <c r="C258" s="99" t="s">
        <v>66</v>
      </c>
      <c r="D258" s="122" t="s">
        <v>246</v>
      </c>
      <c r="E258" s="212" t="s">
        <v>143</v>
      </c>
      <c r="F258" s="213"/>
      <c r="G258" s="127" t="s">
        <v>66</v>
      </c>
      <c r="H258" s="94">
        <v>1080952.6599999999</v>
      </c>
      <c r="I258" s="100">
        <v>1080929.98</v>
      </c>
      <c r="J258" s="101">
        <v>22.68</v>
      </c>
      <c r="K258" s="116" t="str">
        <f t="shared" si="6"/>
        <v>00003090000000000000</v>
      </c>
      <c r="L258" s="104" t="s">
        <v>245</v>
      </c>
    </row>
    <row r="259" spans="1:12" ht="56.25">
      <c r="A259" s="97" t="s">
        <v>148</v>
      </c>
      <c r="B259" s="98" t="s">
        <v>7</v>
      </c>
      <c r="C259" s="99" t="s">
        <v>66</v>
      </c>
      <c r="D259" s="122" t="s">
        <v>246</v>
      </c>
      <c r="E259" s="212" t="s">
        <v>143</v>
      </c>
      <c r="F259" s="213"/>
      <c r="G259" s="127" t="s">
        <v>150</v>
      </c>
      <c r="H259" s="94">
        <v>1048426.66</v>
      </c>
      <c r="I259" s="100">
        <v>1048403.98</v>
      </c>
      <c r="J259" s="101">
        <v>22.68</v>
      </c>
      <c r="K259" s="116" t="str">
        <f t="shared" si="6"/>
        <v>00003090000000000100</v>
      </c>
      <c r="L259" s="104" t="s">
        <v>247</v>
      </c>
    </row>
    <row r="260" spans="1:12" ht="22.5">
      <c r="A260" s="97" t="s">
        <v>151</v>
      </c>
      <c r="B260" s="98" t="s">
        <v>7</v>
      </c>
      <c r="C260" s="99" t="s">
        <v>66</v>
      </c>
      <c r="D260" s="122" t="s">
        <v>246</v>
      </c>
      <c r="E260" s="212" t="s">
        <v>143</v>
      </c>
      <c r="F260" s="213"/>
      <c r="G260" s="127" t="s">
        <v>153</v>
      </c>
      <c r="H260" s="94">
        <v>1048426.66</v>
      </c>
      <c r="I260" s="100">
        <v>1048403.98</v>
      </c>
      <c r="J260" s="101">
        <v>22.68</v>
      </c>
      <c r="K260" s="116" t="str">
        <f t="shared" si="6"/>
        <v>00003090000000000120</v>
      </c>
      <c r="L260" s="104" t="s">
        <v>248</v>
      </c>
    </row>
    <row r="261" spans="1:12" s="82" customFormat="1" ht="22.5">
      <c r="A261" s="77" t="s">
        <v>154</v>
      </c>
      <c r="B261" s="76" t="s">
        <v>7</v>
      </c>
      <c r="C261" s="119" t="s">
        <v>66</v>
      </c>
      <c r="D261" s="123" t="s">
        <v>246</v>
      </c>
      <c r="E261" s="162" t="s">
        <v>143</v>
      </c>
      <c r="F261" s="183"/>
      <c r="G261" s="120" t="s">
        <v>155</v>
      </c>
      <c r="H261" s="78">
        <v>742474</v>
      </c>
      <c r="I261" s="79">
        <v>742451.32</v>
      </c>
      <c r="J261" s="80">
        <f>IF(IF(H261="",0,H261)=0,0,(IF(H261&gt;0,IF(I261&gt;H261,0,H261-I261),IF(I261&gt;H261,H261-I261,0))))</f>
        <v>22.68</v>
      </c>
      <c r="K261" s="116" t="str">
        <f t="shared" si="6"/>
        <v>00003090000000000121</v>
      </c>
      <c r="L261" s="81" t="str">
        <f>C261 &amp; D261 &amp;E261 &amp; F261 &amp; G261</f>
        <v>00003090000000000121</v>
      </c>
    </row>
    <row r="262" spans="1:12" s="82" customFormat="1" ht="33.75">
      <c r="A262" s="77" t="s">
        <v>158</v>
      </c>
      <c r="B262" s="76" t="s">
        <v>7</v>
      </c>
      <c r="C262" s="119" t="s">
        <v>66</v>
      </c>
      <c r="D262" s="123" t="s">
        <v>246</v>
      </c>
      <c r="E262" s="162" t="s">
        <v>143</v>
      </c>
      <c r="F262" s="183"/>
      <c r="G262" s="120" t="s">
        <v>159</v>
      </c>
      <c r="H262" s="78">
        <v>305952.65999999997</v>
      </c>
      <c r="I262" s="79">
        <v>305952.65999999997</v>
      </c>
      <c r="J262" s="80">
        <f>IF(IF(H262="",0,H262)=0,0,(IF(H262&gt;0,IF(I262&gt;H262,0,H262-I262),IF(I262&gt;H262,H262-I262,0))))</f>
        <v>0</v>
      </c>
      <c r="K262" s="116" t="str">
        <f t="shared" si="6"/>
        <v>00003090000000000129</v>
      </c>
      <c r="L262" s="81" t="str">
        <f>C262 &amp; D262 &amp;E262 &amp; F262 &amp; G262</f>
        <v>00003090000000000129</v>
      </c>
    </row>
    <row r="263" spans="1:12" ht="22.5">
      <c r="A263" s="97" t="s">
        <v>165</v>
      </c>
      <c r="B263" s="98" t="s">
        <v>7</v>
      </c>
      <c r="C263" s="99" t="s">
        <v>66</v>
      </c>
      <c r="D263" s="122" t="s">
        <v>246</v>
      </c>
      <c r="E263" s="212" t="s">
        <v>143</v>
      </c>
      <c r="F263" s="213"/>
      <c r="G263" s="127" t="s">
        <v>7</v>
      </c>
      <c r="H263" s="94">
        <v>12526</v>
      </c>
      <c r="I263" s="100">
        <v>12526</v>
      </c>
      <c r="J263" s="101">
        <v>0</v>
      </c>
      <c r="K263" s="116" t="str">
        <f t="shared" si="6"/>
        <v>00003090000000000200</v>
      </c>
      <c r="L263" s="104" t="s">
        <v>249</v>
      </c>
    </row>
    <row r="264" spans="1:12" ht="22.5">
      <c r="A264" s="97" t="s">
        <v>167</v>
      </c>
      <c r="B264" s="98" t="s">
        <v>7</v>
      </c>
      <c r="C264" s="99" t="s">
        <v>66</v>
      </c>
      <c r="D264" s="122" t="s">
        <v>246</v>
      </c>
      <c r="E264" s="212" t="s">
        <v>143</v>
      </c>
      <c r="F264" s="213"/>
      <c r="G264" s="127" t="s">
        <v>169</v>
      </c>
      <c r="H264" s="94">
        <v>12526</v>
      </c>
      <c r="I264" s="100">
        <v>12526</v>
      </c>
      <c r="J264" s="101">
        <v>0</v>
      </c>
      <c r="K264" s="116" t="str">
        <f t="shared" si="6"/>
        <v>00003090000000000240</v>
      </c>
      <c r="L264" s="104" t="s">
        <v>250</v>
      </c>
    </row>
    <row r="265" spans="1:12" s="82" customFormat="1">
      <c r="A265" s="77" t="s">
        <v>170</v>
      </c>
      <c r="B265" s="76" t="s">
        <v>7</v>
      </c>
      <c r="C265" s="119" t="s">
        <v>66</v>
      </c>
      <c r="D265" s="123" t="s">
        <v>246</v>
      </c>
      <c r="E265" s="162" t="s">
        <v>143</v>
      </c>
      <c r="F265" s="183"/>
      <c r="G265" s="120" t="s">
        <v>171</v>
      </c>
      <c r="H265" s="78">
        <v>12526</v>
      </c>
      <c r="I265" s="79">
        <v>12526</v>
      </c>
      <c r="J265" s="80">
        <f>IF(IF(H265="",0,H265)=0,0,(IF(H265&gt;0,IF(I265&gt;H265,0,H265-I265),IF(I265&gt;H265,H265-I265,0))))</f>
        <v>0</v>
      </c>
      <c r="K265" s="116" t="str">
        <f t="shared" si="6"/>
        <v>00003090000000000244</v>
      </c>
      <c r="L265" s="81" t="str">
        <f>C265 &amp; D265 &amp;E265 &amp; F265 &amp; G265</f>
        <v>00003090000000000244</v>
      </c>
    </row>
    <row r="266" spans="1:12" ht="22.5">
      <c r="A266" s="97" t="s">
        <v>251</v>
      </c>
      <c r="B266" s="98" t="s">
        <v>7</v>
      </c>
      <c r="C266" s="99" t="s">
        <v>66</v>
      </c>
      <c r="D266" s="122" t="s">
        <v>246</v>
      </c>
      <c r="E266" s="212" t="s">
        <v>143</v>
      </c>
      <c r="F266" s="213"/>
      <c r="G266" s="127" t="s">
        <v>253</v>
      </c>
      <c r="H266" s="94">
        <v>20000</v>
      </c>
      <c r="I266" s="100">
        <v>20000</v>
      </c>
      <c r="J266" s="101">
        <v>0</v>
      </c>
      <c r="K266" s="116" t="str">
        <f t="shared" si="6"/>
        <v>00003090000000000600</v>
      </c>
      <c r="L266" s="104" t="s">
        <v>252</v>
      </c>
    </row>
    <row r="267" spans="1:12">
      <c r="A267" s="97" t="s">
        <v>254</v>
      </c>
      <c r="B267" s="98" t="s">
        <v>7</v>
      </c>
      <c r="C267" s="99" t="s">
        <v>66</v>
      </c>
      <c r="D267" s="122" t="s">
        <v>246</v>
      </c>
      <c r="E267" s="212" t="s">
        <v>143</v>
      </c>
      <c r="F267" s="213"/>
      <c r="G267" s="127" t="s">
        <v>256</v>
      </c>
      <c r="H267" s="94">
        <v>15000</v>
      </c>
      <c r="I267" s="100">
        <v>15000</v>
      </c>
      <c r="J267" s="101">
        <v>0</v>
      </c>
      <c r="K267" s="116" t="str">
        <f t="shared" si="6"/>
        <v>00003090000000000610</v>
      </c>
      <c r="L267" s="104" t="s">
        <v>255</v>
      </c>
    </row>
    <row r="268" spans="1:12" s="82" customFormat="1">
      <c r="A268" s="77" t="s">
        <v>257</v>
      </c>
      <c r="B268" s="76" t="s">
        <v>7</v>
      </c>
      <c r="C268" s="119" t="s">
        <v>66</v>
      </c>
      <c r="D268" s="123" t="s">
        <v>246</v>
      </c>
      <c r="E268" s="162" t="s">
        <v>143</v>
      </c>
      <c r="F268" s="183"/>
      <c r="G268" s="120" t="s">
        <v>258</v>
      </c>
      <c r="H268" s="78">
        <v>15000</v>
      </c>
      <c r="I268" s="79">
        <v>15000</v>
      </c>
      <c r="J268" s="80">
        <f>IF(IF(H268="",0,H268)=0,0,(IF(H268&gt;0,IF(I268&gt;H268,0,H268-I268),IF(I268&gt;H268,H268-I268,0))))</f>
        <v>0</v>
      </c>
      <c r="K268" s="116" t="str">
        <f t="shared" si="6"/>
        <v>00003090000000000612</v>
      </c>
      <c r="L268" s="81" t="str">
        <f>C268 &amp; D268 &amp;E268 &amp; F268 &amp; G268</f>
        <v>00003090000000000612</v>
      </c>
    </row>
    <row r="269" spans="1:12">
      <c r="A269" s="97" t="s">
        <v>259</v>
      </c>
      <c r="B269" s="98" t="s">
        <v>7</v>
      </c>
      <c r="C269" s="99" t="s">
        <v>66</v>
      </c>
      <c r="D269" s="122" t="s">
        <v>246</v>
      </c>
      <c r="E269" s="212" t="s">
        <v>143</v>
      </c>
      <c r="F269" s="213"/>
      <c r="G269" s="127" t="s">
        <v>13</v>
      </c>
      <c r="H269" s="94">
        <v>5000</v>
      </c>
      <c r="I269" s="100">
        <v>5000</v>
      </c>
      <c r="J269" s="101">
        <v>0</v>
      </c>
      <c r="K269" s="116" t="str">
        <f t="shared" si="6"/>
        <v>00003090000000000620</v>
      </c>
      <c r="L269" s="104" t="s">
        <v>260</v>
      </c>
    </row>
    <row r="270" spans="1:12" s="82" customFormat="1">
      <c r="A270" s="77" t="s">
        <v>261</v>
      </c>
      <c r="B270" s="76" t="s">
        <v>7</v>
      </c>
      <c r="C270" s="119" t="s">
        <v>66</v>
      </c>
      <c r="D270" s="123" t="s">
        <v>246</v>
      </c>
      <c r="E270" s="162" t="s">
        <v>143</v>
      </c>
      <c r="F270" s="183"/>
      <c r="G270" s="120" t="s">
        <v>262</v>
      </c>
      <c r="H270" s="78">
        <v>5000</v>
      </c>
      <c r="I270" s="79">
        <v>5000</v>
      </c>
      <c r="J270" s="80">
        <f>IF(IF(H270="",0,H270)=0,0,(IF(H270&gt;0,IF(I270&gt;H270,0,H270-I270),IF(I270&gt;H270,H270-I270,0))))</f>
        <v>0</v>
      </c>
      <c r="K270" s="116" t="str">
        <f t="shared" si="6"/>
        <v>00003090000000000622</v>
      </c>
      <c r="L270" s="81" t="str">
        <f>C270 &amp; D270 &amp;E270 &amp; F270 &amp; G270</f>
        <v>00003090000000000622</v>
      </c>
    </row>
    <row r="271" spans="1:12">
      <c r="A271" s="97" t="s">
        <v>263</v>
      </c>
      <c r="B271" s="98" t="s">
        <v>7</v>
      </c>
      <c r="C271" s="99" t="s">
        <v>66</v>
      </c>
      <c r="D271" s="122" t="s">
        <v>265</v>
      </c>
      <c r="E271" s="212" t="s">
        <v>143</v>
      </c>
      <c r="F271" s="213"/>
      <c r="G271" s="127" t="s">
        <v>66</v>
      </c>
      <c r="H271" s="94">
        <v>9056604.6099999994</v>
      </c>
      <c r="I271" s="100">
        <v>8976742.3499999996</v>
      </c>
      <c r="J271" s="101">
        <v>79862.259999999995</v>
      </c>
      <c r="K271" s="116" t="str">
        <f t="shared" si="6"/>
        <v>00004000000000000000</v>
      </c>
      <c r="L271" s="104" t="s">
        <v>264</v>
      </c>
    </row>
    <row r="272" spans="1:12">
      <c r="A272" s="97" t="s">
        <v>266</v>
      </c>
      <c r="B272" s="98" t="s">
        <v>7</v>
      </c>
      <c r="C272" s="99" t="s">
        <v>66</v>
      </c>
      <c r="D272" s="122" t="s">
        <v>268</v>
      </c>
      <c r="E272" s="212" t="s">
        <v>143</v>
      </c>
      <c r="F272" s="213"/>
      <c r="G272" s="127" t="s">
        <v>66</v>
      </c>
      <c r="H272" s="94">
        <v>419300</v>
      </c>
      <c r="I272" s="100">
        <v>419300</v>
      </c>
      <c r="J272" s="101">
        <v>0</v>
      </c>
      <c r="K272" s="116" t="str">
        <f t="shared" si="6"/>
        <v>00004050000000000000</v>
      </c>
      <c r="L272" s="104" t="s">
        <v>267</v>
      </c>
    </row>
    <row r="273" spans="1:12" ht="22.5">
      <c r="A273" s="97" t="s">
        <v>165</v>
      </c>
      <c r="B273" s="98" t="s">
        <v>7</v>
      </c>
      <c r="C273" s="99" t="s">
        <v>66</v>
      </c>
      <c r="D273" s="122" t="s">
        <v>268</v>
      </c>
      <c r="E273" s="212" t="s">
        <v>143</v>
      </c>
      <c r="F273" s="213"/>
      <c r="G273" s="127" t="s">
        <v>7</v>
      </c>
      <c r="H273" s="94">
        <v>419300</v>
      </c>
      <c r="I273" s="100">
        <v>419300</v>
      </c>
      <c r="J273" s="101">
        <v>0</v>
      </c>
      <c r="K273" s="116" t="str">
        <f t="shared" si="6"/>
        <v>00004050000000000200</v>
      </c>
      <c r="L273" s="104" t="s">
        <v>269</v>
      </c>
    </row>
    <row r="274" spans="1:12" ht="22.5">
      <c r="A274" s="97" t="s">
        <v>167</v>
      </c>
      <c r="B274" s="98" t="s">
        <v>7</v>
      </c>
      <c r="C274" s="99" t="s">
        <v>66</v>
      </c>
      <c r="D274" s="122" t="s">
        <v>268</v>
      </c>
      <c r="E274" s="212" t="s">
        <v>143</v>
      </c>
      <c r="F274" s="213"/>
      <c r="G274" s="127" t="s">
        <v>169</v>
      </c>
      <c r="H274" s="94">
        <v>419300</v>
      </c>
      <c r="I274" s="100">
        <v>419300</v>
      </c>
      <c r="J274" s="101">
        <v>0</v>
      </c>
      <c r="K274" s="116" t="str">
        <f t="shared" si="6"/>
        <v>00004050000000000240</v>
      </c>
      <c r="L274" s="104" t="s">
        <v>270</v>
      </c>
    </row>
    <row r="275" spans="1:12" s="82" customFormat="1">
      <c r="A275" s="77" t="s">
        <v>170</v>
      </c>
      <c r="B275" s="76" t="s">
        <v>7</v>
      </c>
      <c r="C275" s="119" t="s">
        <v>66</v>
      </c>
      <c r="D275" s="123" t="s">
        <v>268</v>
      </c>
      <c r="E275" s="162" t="s">
        <v>143</v>
      </c>
      <c r="F275" s="183"/>
      <c r="G275" s="120" t="s">
        <v>171</v>
      </c>
      <c r="H275" s="78">
        <v>419300</v>
      </c>
      <c r="I275" s="79">
        <v>419300</v>
      </c>
      <c r="J275" s="80">
        <f>IF(IF(H275="",0,H275)=0,0,(IF(H275&gt;0,IF(I275&gt;H275,0,H275-I275),IF(I275&gt;H275,H275-I275,0))))</f>
        <v>0</v>
      </c>
      <c r="K275" s="116" t="str">
        <f t="shared" si="6"/>
        <v>00004050000000000244</v>
      </c>
      <c r="L275" s="81" t="str">
        <f>C275 &amp; D275 &amp;E275 &amp; F275 &amp; G275</f>
        <v>00004050000000000244</v>
      </c>
    </row>
    <row r="276" spans="1:12">
      <c r="A276" s="97" t="s">
        <v>271</v>
      </c>
      <c r="B276" s="98" t="s">
        <v>7</v>
      </c>
      <c r="C276" s="99" t="s">
        <v>66</v>
      </c>
      <c r="D276" s="122" t="s">
        <v>273</v>
      </c>
      <c r="E276" s="212" t="s">
        <v>143</v>
      </c>
      <c r="F276" s="213"/>
      <c r="G276" s="127" t="s">
        <v>66</v>
      </c>
      <c r="H276" s="94">
        <v>6943757.6100000003</v>
      </c>
      <c r="I276" s="100">
        <v>6863895.3499999996</v>
      </c>
      <c r="J276" s="101">
        <v>79862.259999999995</v>
      </c>
      <c r="K276" s="116" t="str">
        <f t="shared" si="6"/>
        <v>00004090000000000000</v>
      </c>
      <c r="L276" s="104" t="s">
        <v>272</v>
      </c>
    </row>
    <row r="277" spans="1:12" ht="22.5">
      <c r="A277" s="97" t="s">
        <v>165</v>
      </c>
      <c r="B277" s="98" t="s">
        <v>7</v>
      </c>
      <c r="C277" s="99" t="s">
        <v>66</v>
      </c>
      <c r="D277" s="122" t="s">
        <v>273</v>
      </c>
      <c r="E277" s="212" t="s">
        <v>143</v>
      </c>
      <c r="F277" s="213"/>
      <c r="G277" s="127" t="s">
        <v>7</v>
      </c>
      <c r="H277" s="94">
        <v>5123757.6100000003</v>
      </c>
      <c r="I277" s="100">
        <v>5043895.3499999996</v>
      </c>
      <c r="J277" s="101">
        <v>79862.259999999995</v>
      </c>
      <c r="K277" s="116" t="str">
        <f t="shared" si="6"/>
        <v>00004090000000000200</v>
      </c>
      <c r="L277" s="104" t="s">
        <v>274</v>
      </c>
    </row>
    <row r="278" spans="1:12" ht="22.5">
      <c r="A278" s="97" t="s">
        <v>167</v>
      </c>
      <c r="B278" s="98" t="s">
        <v>7</v>
      </c>
      <c r="C278" s="99" t="s">
        <v>66</v>
      </c>
      <c r="D278" s="122" t="s">
        <v>273</v>
      </c>
      <c r="E278" s="212" t="s">
        <v>143</v>
      </c>
      <c r="F278" s="213"/>
      <c r="G278" s="127" t="s">
        <v>169</v>
      </c>
      <c r="H278" s="94">
        <v>5123757.6100000003</v>
      </c>
      <c r="I278" s="100">
        <v>5043895.3499999996</v>
      </c>
      <c r="J278" s="101">
        <v>79862.259999999995</v>
      </c>
      <c r="K278" s="116" t="str">
        <f t="shared" si="6"/>
        <v>00004090000000000240</v>
      </c>
      <c r="L278" s="104" t="s">
        <v>275</v>
      </c>
    </row>
    <row r="279" spans="1:12" s="82" customFormat="1">
      <c r="A279" s="77" t="s">
        <v>170</v>
      </c>
      <c r="B279" s="76" t="s">
        <v>7</v>
      </c>
      <c r="C279" s="119" t="s">
        <v>66</v>
      </c>
      <c r="D279" s="123" t="s">
        <v>273</v>
      </c>
      <c r="E279" s="162" t="s">
        <v>143</v>
      </c>
      <c r="F279" s="183"/>
      <c r="G279" s="120" t="s">
        <v>171</v>
      </c>
      <c r="H279" s="78">
        <v>5123757.6100000003</v>
      </c>
      <c r="I279" s="79">
        <v>5043895.3499999996</v>
      </c>
      <c r="J279" s="80">
        <f>IF(IF(H279="",0,H279)=0,0,(IF(H279&gt;0,IF(I279&gt;H279,0,H279-I279),IF(I279&gt;H279,H279-I279,0))))</f>
        <v>79862.259999999995</v>
      </c>
      <c r="K279" s="116" t="str">
        <f t="shared" si="6"/>
        <v>00004090000000000244</v>
      </c>
      <c r="L279" s="81" t="str">
        <f>C279 &amp; D279 &amp;E279 &amp; F279 &amp; G279</f>
        <v>00004090000000000244</v>
      </c>
    </row>
    <row r="280" spans="1:12">
      <c r="A280" s="97" t="s">
        <v>187</v>
      </c>
      <c r="B280" s="98" t="s">
        <v>7</v>
      </c>
      <c r="C280" s="99" t="s">
        <v>66</v>
      </c>
      <c r="D280" s="122" t="s">
        <v>273</v>
      </c>
      <c r="E280" s="212" t="s">
        <v>143</v>
      </c>
      <c r="F280" s="213"/>
      <c r="G280" s="127" t="s">
        <v>8</v>
      </c>
      <c r="H280" s="94">
        <v>1820000</v>
      </c>
      <c r="I280" s="100">
        <v>1820000</v>
      </c>
      <c r="J280" s="101">
        <v>0</v>
      </c>
      <c r="K280" s="116" t="str">
        <f t="shared" si="6"/>
        <v>00004090000000000500</v>
      </c>
      <c r="L280" s="104" t="s">
        <v>276</v>
      </c>
    </row>
    <row r="281" spans="1:12" s="82" customFormat="1">
      <c r="A281" s="77" t="s">
        <v>189</v>
      </c>
      <c r="B281" s="76" t="s">
        <v>7</v>
      </c>
      <c r="C281" s="119" t="s">
        <v>66</v>
      </c>
      <c r="D281" s="123" t="s">
        <v>273</v>
      </c>
      <c r="E281" s="162" t="s">
        <v>143</v>
      </c>
      <c r="F281" s="183"/>
      <c r="G281" s="120" t="s">
        <v>190</v>
      </c>
      <c r="H281" s="78">
        <v>1820000</v>
      </c>
      <c r="I281" s="79">
        <v>1820000</v>
      </c>
      <c r="J281" s="80">
        <f>IF(IF(H281="",0,H281)=0,0,(IF(H281&gt;0,IF(I281&gt;H281,0,H281-I281),IF(I281&gt;H281,H281-I281,0))))</f>
        <v>0</v>
      </c>
      <c r="K281" s="116" t="str">
        <f t="shared" si="6"/>
        <v>00004090000000000540</v>
      </c>
      <c r="L281" s="81" t="str">
        <f>C281 &amp; D281 &amp;E281 &amp; F281 &amp; G281</f>
        <v>00004090000000000540</v>
      </c>
    </row>
    <row r="282" spans="1:12">
      <c r="A282" s="97" t="s">
        <v>277</v>
      </c>
      <c r="B282" s="98" t="s">
        <v>7</v>
      </c>
      <c r="C282" s="99" t="s">
        <v>66</v>
      </c>
      <c r="D282" s="122" t="s">
        <v>279</v>
      </c>
      <c r="E282" s="212" t="s">
        <v>143</v>
      </c>
      <c r="F282" s="213"/>
      <c r="G282" s="127" t="s">
        <v>66</v>
      </c>
      <c r="H282" s="94">
        <v>1693547</v>
      </c>
      <c r="I282" s="100">
        <v>1693547</v>
      </c>
      <c r="J282" s="101">
        <v>0</v>
      </c>
      <c r="K282" s="116" t="str">
        <f t="shared" si="6"/>
        <v>00004120000000000000</v>
      </c>
      <c r="L282" s="104" t="s">
        <v>278</v>
      </c>
    </row>
    <row r="283" spans="1:12" ht="22.5">
      <c r="A283" s="97" t="s">
        <v>165</v>
      </c>
      <c r="B283" s="98" t="s">
        <v>7</v>
      </c>
      <c r="C283" s="99" t="s">
        <v>66</v>
      </c>
      <c r="D283" s="122" t="s">
        <v>279</v>
      </c>
      <c r="E283" s="212" t="s">
        <v>143</v>
      </c>
      <c r="F283" s="213"/>
      <c r="G283" s="127" t="s">
        <v>7</v>
      </c>
      <c r="H283" s="94">
        <v>196127</v>
      </c>
      <c r="I283" s="100">
        <v>196127</v>
      </c>
      <c r="J283" s="101">
        <v>0</v>
      </c>
      <c r="K283" s="116" t="str">
        <f t="shared" si="6"/>
        <v>00004120000000000200</v>
      </c>
      <c r="L283" s="104" t="s">
        <v>280</v>
      </c>
    </row>
    <row r="284" spans="1:12" ht="22.5">
      <c r="A284" s="97" t="s">
        <v>167</v>
      </c>
      <c r="B284" s="98" t="s">
        <v>7</v>
      </c>
      <c r="C284" s="99" t="s">
        <v>66</v>
      </c>
      <c r="D284" s="122" t="s">
        <v>279</v>
      </c>
      <c r="E284" s="212" t="s">
        <v>143</v>
      </c>
      <c r="F284" s="213"/>
      <c r="G284" s="127" t="s">
        <v>169</v>
      </c>
      <c r="H284" s="94">
        <v>196127</v>
      </c>
      <c r="I284" s="100">
        <v>196127</v>
      </c>
      <c r="J284" s="101">
        <v>0</v>
      </c>
      <c r="K284" s="116" t="str">
        <f t="shared" si="6"/>
        <v>00004120000000000240</v>
      </c>
      <c r="L284" s="104" t="s">
        <v>281</v>
      </c>
    </row>
    <row r="285" spans="1:12" s="82" customFormat="1">
      <c r="A285" s="77" t="s">
        <v>170</v>
      </c>
      <c r="B285" s="76" t="s">
        <v>7</v>
      </c>
      <c r="C285" s="119" t="s">
        <v>66</v>
      </c>
      <c r="D285" s="123" t="s">
        <v>279</v>
      </c>
      <c r="E285" s="162" t="s">
        <v>143</v>
      </c>
      <c r="F285" s="183"/>
      <c r="G285" s="120" t="s">
        <v>171</v>
      </c>
      <c r="H285" s="78">
        <v>196127</v>
      </c>
      <c r="I285" s="79">
        <v>196127</v>
      </c>
      <c r="J285" s="80">
        <f>IF(IF(H285="",0,H285)=0,0,(IF(H285&gt;0,IF(I285&gt;H285,0,H285-I285),IF(I285&gt;H285,H285-I285,0))))</f>
        <v>0</v>
      </c>
      <c r="K285" s="116" t="str">
        <f t="shared" si="6"/>
        <v>00004120000000000244</v>
      </c>
      <c r="L285" s="81" t="str">
        <f>C285 &amp; D285 &amp;E285 &amp; F285 &amp; G285</f>
        <v>00004120000000000244</v>
      </c>
    </row>
    <row r="286" spans="1:12">
      <c r="A286" s="97" t="s">
        <v>172</v>
      </c>
      <c r="B286" s="98" t="s">
        <v>7</v>
      </c>
      <c r="C286" s="99" t="s">
        <v>66</v>
      </c>
      <c r="D286" s="122" t="s">
        <v>279</v>
      </c>
      <c r="E286" s="212" t="s">
        <v>143</v>
      </c>
      <c r="F286" s="213"/>
      <c r="G286" s="127" t="s">
        <v>174</v>
      </c>
      <c r="H286" s="94">
        <v>1497420</v>
      </c>
      <c r="I286" s="100">
        <v>1497420</v>
      </c>
      <c r="J286" s="101">
        <v>0</v>
      </c>
      <c r="K286" s="116" t="str">
        <f t="shared" si="6"/>
        <v>00004120000000000800</v>
      </c>
      <c r="L286" s="104" t="s">
        <v>282</v>
      </c>
    </row>
    <row r="287" spans="1:12" ht="45">
      <c r="A287" s="97" t="s">
        <v>283</v>
      </c>
      <c r="B287" s="98" t="s">
        <v>7</v>
      </c>
      <c r="C287" s="99" t="s">
        <v>66</v>
      </c>
      <c r="D287" s="122" t="s">
        <v>279</v>
      </c>
      <c r="E287" s="212" t="s">
        <v>143</v>
      </c>
      <c r="F287" s="213"/>
      <c r="G287" s="127" t="s">
        <v>285</v>
      </c>
      <c r="H287" s="94">
        <v>1497420</v>
      </c>
      <c r="I287" s="100">
        <v>1497420</v>
      </c>
      <c r="J287" s="101">
        <v>0</v>
      </c>
      <c r="K287" s="116" t="str">
        <f t="shared" si="6"/>
        <v>00004120000000000810</v>
      </c>
      <c r="L287" s="104" t="s">
        <v>284</v>
      </c>
    </row>
    <row r="288" spans="1:12" s="82" customFormat="1" ht="78.75">
      <c r="A288" s="77" t="s">
        <v>286</v>
      </c>
      <c r="B288" s="76" t="s">
        <v>7</v>
      </c>
      <c r="C288" s="119" t="s">
        <v>66</v>
      </c>
      <c r="D288" s="123" t="s">
        <v>279</v>
      </c>
      <c r="E288" s="162" t="s">
        <v>143</v>
      </c>
      <c r="F288" s="183"/>
      <c r="G288" s="120" t="s">
        <v>287</v>
      </c>
      <c r="H288" s="78">
        <v>1497420</v>
      </c>
      <c r="I288" s="79">
        <v>1497420</v>
      </c>
      <c r="J288" s="80">
        <f>IF(IF(H288="",0,H288)=0,0,(IF(H288&gt;0,IF(I288&gt;H288,0,H288-I288),IF(I288&gt;H288,H288-I288,0))))</f>
        <v>0</v>
      </c>
      <c r="K288" s="116" t="str">
        <f t="shared" si="6"/>
        <v>00004120000000000812</v>
      </c>
      <c r="L288" s="81" t="str">
        <f>C288 &amp; D288 &amp;E288 &amp; F288 &amp; G288</f>
        <v>00004120000000000812</v>
      </c>
    </row>
    <row r="289" spans="1:12">
      <c r="A289" s="97" t="s">
        <v>288</v>
      </c>
      <c r="B289" s="98" t="s">
        <v>7</v>
      </c>
      <c r="C289" s="99" t="s">
        <v>66</v>
      </c>
      <c r="D289" s="122" t="s">
        <v>290</v>
      </c>
      <c r="E289" s="212" t="s">
        <v>143</v>
      </c>
      <c r="F289" s="213"/>
      <c r="G289" s="127" t="s">
        <v>66</v>
      </c>
      <c r="H289" s="94">
        <v>9089957.6600000001</v>
      </c>
      <c r="I289" s="100">
        <v>8270092.6100000003</v>
      </c>
      <c r="J289" s="101">
        <v>819865.05</v>
      </c>
      <c r="K289" s="116" t="str">
        <f t="shared" si="6"/>
        <v>00005000000000000000</v>
      </c>
      <c r="L289" s="104" t="s">
        <v>289</v>
      </c>
    </row>
    <row r="290" spans="1:12">
      <c r="A290" s="97" t="s">
        <v>291</v>
      </c>
      <c r="B290" s="98" t="s">
        <v>7</v>
      </c>
      <c r="C290" s="99" t="s">
        <v>66</v>
      </c>
      <c r="D290" s="122" t="s">
        <v>293</v>
      </c>
      <c r="E290" s="212" t="s">
        <v>143</v>
      </c>
      <c r="F290" s="213"/>
      <c r="G290" s="127" t="s">
        <v>66</v>
      </c>
      <c r="H290" s="94">
        <v>124100</v>
      </c>
      <c r="I290" s="100">
        <v>124100</v>
      </c>
      <c r="J290" s="101">
        <v>0</v>
      </c>
      <c r="K290" s="116" t="str">
        <f t="shared" si="6"/>
        <v>00005010000000000000</v>
      </c>
      <c r="L290" s="104" t="s">
        <v>292</v>
      </c>
    </row>
    <row r="291" spans="1:12" ht="22.5">
      <c r="A291" s="97" t="s">
        <v>165</v>
      </c>
      <c r="B291" s="98" t="s">
        <v>7</v>
      </c>
      <c r="C291" s="99" t="s">
        <v>66</v>
      </c>
      <c r="D291" s="122" t="s">
        <v>293</v>
      </c>
      <c r="E291" s="212" t="s">
        <v>143</v>
      </c>
      <c r="F291" s="213"/>
      <c r="G291" s="127" t="s">
        <v>7</v>
      </c>
      <c r="H291" s="94">
        <v>124100</v>
      </c>
      <c r="I291" s="100">
        <v>124100</v>
      </c>
      <c r="J291" s="101">
        <v>0</v>
      </c>
      <c r="K291" s="116" t="str">
        <f t="shared" si="6"/>
        <v>00005010000000000200</v>
      </c>
      <c r="L291" s="104" t="s">
        <v>294</v>
      </c>
    </row>
    <row r="292" spans="1:12" ht="22.5">
      <c r="A292" s="97" t="s">
        <v>167</v>
      </c>
      <c r="B292" s="98" t="s">
        <v>7</v>
      </c>
      <c r="C292" s="99" t="s">
        <v>66</v>
      </c>
      <c r="D292" s="122" t="s">
        <v>293</v>
      </c>
      <c r="E292" s="212" t="s">
        <v>143</v>
      </c>
      <c r="F292" s="213"/>
      <c r="G292" s="127" t="s">
        <v>169</v>
      </c>
      <c r="H292" s="94">
        <v>124100</v>
      </c>
      <c r="I292" s="100">
        <v>124100</v>
      </c>
      <c r="J292" s="101">
        <v>0</v>
      </c>
      <c r="K292" s="116" t="str">
        <f t="shared" si="6"/>
        <v>00005010000000000240</v>
      </c>
      <c r="L292" s="104" t="s">
        <v>295</v>
      </c>
    </row>
    <row r="293" spans="1:12" s="82" customFormat="1">
      <c r="A293" s="77" t="s">
        <v>170</v>
      </c>
      <c r="B293" s="76" t="s">
        <v>7</v>
      </c>
      <c r="C293" s="119" t="s">
        <v>66</v>
      </c>
      <c r="D293" s="123" t="s">
        <v>293</v>
      </c>
      <c r="E293" s="162" t="s">
        <v>143</v>
      </c>
      <c r="F293" s="183"/>
      <c r="G293" s="120" t="s">
        <v>171</v>
      </c>
      <c r="H293" s="78">
        <v>124100</v>
      </c>
      <c r="I293" s="79">
        <v>124100</v>
      </c>
      <c r="J293" s="80">
        <f>IF(IF(H293="",0,H293)=0,0,(IF(H293&gt;0,IF(I293&gt;H293,0,H293-I293),IF(I293&gt;H293,H293-I293,0))))</f>
        <v>0</v>
      </c>
      <c r="K293" s="116" t="str">
        <f t="shared" si="6"/>
        <v>00005010000000000244</v>
      </c>
      <c r="L293" s="81" t="str">
        <f>C293 &amp; D293 &amp;E293 &amp; F293 &amp; G293</f>
        <v>00005010000000000244</v>
      </c>
    </row>
    <row r="294" spans="1:12">
      <c r="A294" s="97" t="s">
        <v>296</v>
      </c>
      <c r="B294" s="98" t="s">
        <v>7</v>
      </c>
      <c r="C294" s="99" t="s">
        <v>66</v>
      </c>
      <c r="D294" s="122" t="s">
        <v>298</v>
      </c>
      <c r="E294" s="212" t="s">
        <v>143</v>
      </c>
      <c r="F294" s="213"/>
      <c r="G294" s="127" t="s">
        <v>66</v>
      </c>
      <c r="H294" s="94">
        <v>1592450</v>
      </c>
      <c r="I294" s="100">
        <v>1086067</v>
      </c>
      <c r="J294" s="101">
        <v>506383</v>
      </c>
      <c r="K294" s="116" t="str">
        <f t="shared" si="6"/>
        <v>00005020000000000000</v>
      </c>
      <c r="L294" s="104" t="s">
        <v>297</v>
      </c>
    </row>
    <row r="295" spans="1:12" ht="22.5">
      <c r="A295" s="97" t="s">
        <v>165</v>
      </c>
      <c r="B295" s="98" t="s">
        <v>7</v>
      </c>
      <c r="C295" s="99" t="s">
        <v>66</v>
      </c>
      <c r="D295" s="122" t="s">
        <v>298</v>
      </c>
      <c r="E295" s="212" t="s">
        <v>143</v>
      </c>
      <c r="F295" s="213"/>
      <c r="G295" s="127" t="s">
        <v>7</v>
      </c>
      <c r="H295" s="94">
        <v>20400</v>
      </c>
      <c r="I295" s="100">
        <v>20017</v>
      </c>
      <c r="J295" s="101">
        <v>383</v>
      </c>
      <c r="K295" s="116" t="str">
        <f t="shared" si="6"/>
        <v>00005020000000000200</v>
      </c>
      <c r="L295" s="104" t="s">
        <v>299</v>
      </c>
    </row>
    <row r="296" spans="1:12" ht="22.5">
      <c r="A296" s="97" t="s">
        <v>167</v>
      </c>
      <c r="B296" s="98" t="s">
        <v>7</v>
      </c>
      <c r="C296" s="99" t="s">
        <v>66</v>
      </c>
      <c r="D296" s="122" t="s">
        <v>298</v>
      </c>
      <c r="E296" s="212" t="s">
        <v>143</v>
      </c>
      <c r="F296" s="213"/>
      <c r="G296" s="127" t="s">
        <v>169</v>
      </c>
      <c r="H296" s="94">
        <v>20400</v>
      </c>
      <c r="I296" s="100">
        <v>20017</v>
      </c>
      <c r="J296" s="101">
        <v>383</v>
      </c>
      <c r="K296" s="116" t="str">
        <f t="shared" si="6"/>
        <v>00005020000000000240</v>
      </c>
      <c r="L296" s="104" t="s">
        <v>300</v>
      </c>
    </row>
    <row r="297" spans="1:12" s="82" customFormat="1">
      <c r="A297" s="77" t="s">
        <v>170</v>
      </c>
      <c r="B297" s="76" t="s">
        <v>7</v>
      </c>
      <c r="C297" s="119" t="s">
        <v>66</v>
      </c>
      <c r="D297" s="123" t="s">
        <v>298</v>
      </c>
      <c r="E297" s="162" t="s">
        <v>143</v>
      </c>
      <c r="F297" s="183"/>
      <c r="G297" s="120" t="s">
        <v>171</v>
      </c>
      <c r="H297" s="78">
        <v>20400</v>
      </c>
      <c r="I297" s="79">
        <v>20017</v>
      </c>
      <c r="J297" s="80">
        <f>IF(IF(H297="",0,H297)=0,0,(IF(H297&gt;0,IF(I297&gt;H297,0,H297-I297),IF(I297&gt;H297,H297-I297,0))))</f>
        <v>383</v>
      </c>
      <c r="K297" s="116" t="str">
        <f t="shared" si="6"/>
        <v>00005020000000000244</v>
      </c>
      <c r="L297" s="81" t="str">
        <f>C297 &amp; D297 &amp;E297 &amp; F297 &amp; G297</f>
        <v>00005020000000000244</v>
      </c>
    </row>
    <row r="298" spans="1:12" ht="22.5">
      <c r="A298" s="97" t="s">
        <v>301</v>
      </c>
      <c r="B298" s="98" t="s">
        <v>7</v>
      </c>
      <c r="C298" s="99" t="s">
        <v>66</v>
      </c>
      <c r="D298" s="122" t="s">
        <v>298</v>
      </c>
      <c r="E298" s="212" t="s">
        <v>143</v>
      </c>
      <c r="F298" s="213"/>
      <c r="G298" s="127" t="s">
        <v>303</v>
      </c>
      <c r="H298" s="94">
        <v>981000</v>
      </c>
      <c r="I298" s="100">
        <v>475000</v>
      </c>
      <c r="J298" s="101">
        <v>506000</v>
      </c>
      <c r="K298" s="116" t="str">
        <f t="shared" si="6"/>
        <v>00005020000000000400</v>
      </c>
      <c r="L298" s="104" t="s">
        <v>302</v>
      </c>
    </row>
    <row r="299" spans="1:12">
      <c r="A299" s="97" t="s">
        <v>304</v>
      </c>
      <c r="B299" s="98" t="s">
        <v>7</v>
      </c>
      <c r="C299" s="99" t="s">
        <v>66</v>
      </c>
      <c r="D299" s="122" t="s">
        <v>298</v>
      </c>
      <c r="E299" s="212" t="s">
        <v>143</v>
      </c>
      <c r="F299" s="213"/>
      <c r="G299" s="127" t="s">
        <v>306</v>
      </c>
      <c r="H299" s="94">
        <v>981000</v>
      </c>
      <c r="I299" s="100">
        <v>475000</v>
      </c>
      <c r="J299" s="101">
        <v>506000</v>
      </c>
      <c r="K299" s="116" t="str">
        <f t="shared" si="6"/>
        <v>00005020000000000410</v>
      </c>
      <c r="L299" s="104" t="s">
        <v>305</v>
      </c>
    </row>
    <row r="300" spans="1:12" s="82" customFormat="1" ht="33.75">
      <c r="A300" s="77" t="s">
        <v>307</v>
      </c>
      <c r="B300" s="76" t="s">
        <v>7</v>
      </c>
      <c r="C300" s="119" t="s">
        <v>66</v>
      </c>
      <c r="D300" s="123" t="s">
        <v>298</v>
      </c>
      <c r="E300" s="162" t="s">
        <v>143</v>
      </c>
      <c r="F300" s="183"/>
      <c r="G300" s="120" t="s">
        <v>308</v>
      </c>
      <c r="H300" s="78">
        <v>981000</v>
      </c>
      <c r="I300" s="79">
        <v>475000</v>
      </c>
      <c r="J300" s="80">
        <f>IF(IF(H300="",0,H300)=0,0,(IF(H300&gt;0,IF(I300&gt;H300,0,H300-I300),IF(I300&gt;H300,H300-I300,0))))</f>
        <v>506000</v>
      </c>
      <c r="K300" s="116" t="str">
        <f t="shared" si="6"/>
        <v>00005020000000000414</v>
      </c>
      <c r="L300" s="81" t="str">
        <f>C300 &amp; D300 &amp;E300 &amp; F300 &amp; G300</f>
        <v>00005020000000000414</v>
      </c>
    </row>
    <row r="301" spans="1:12" ht="22.5">
      <c r="A301" s="97" t="s">
        <v>251</v>
      </c>
      <c r="B301" s="98" t="s">
        <v>7</v>
      </c>
      <c r="C301" s="99" t="s">
        <v>66</v>
      </c>
      <c r="D301" s="122" t="s">
        <v>298</v>
      </c>
      <c r="E301" s="212" t="s">
        <v>143</v>
      </c>
      <c r="F301" s="213"/>
      <c r="G301" s="127" t="s">
        <v>253</v>
      </c>
      <c r="H301" s="94">
        <v>591050</v>
      </c>
      <c r="I301" s="100">
        <v>591050</v>
      </c>
      <c r="J301" s="101">
        <v>0</v>
      </c>
      <c r="K301" s="116" t="str">
        <f t="shared" si="6"/>
        <v>00005020000000000600</v>
      </c>
      <c r="L301" s="104" t="s">
        <v>309</v>
      </c>
    </row>
    <row r="302" spans="1:12">
      <c r="A302" s="97" t="s">
        <v>254</v>
      </c>
      <c r="B302" s="98" t="s">
        <v>7</v>
      </c>
      <c r="C302" s="99" t="s">
        <v>66</v>
      </c>
      <c r="D302" s="122" t="s">
        <v>298</v>
      </c>
      <c r="E302" s="212" t="s">
        <v>143</v>
      </c>
      <c r="F302" s="213"/>
      <c r="G302" s="127" t="s">
        <v>256</v>
      </c>
      <c r="H302" s="94">
        <v>218650</v>
      </c>
      <c r="I302" s="100">
        <v>218650</v>
      </c>
      <c r="J302" s="101">
        <v>0</v>
      </c>
      <c r="K302" s="116" t="str">
        <f t="shared" si="6"/>
        <v>00005020000000000610</v>
      </c>
      <c r="L302" s="104" t="s">
        <v>310</v>
      </c>
    </row>
    <row r="303" spans="1:12" s="82" customFormat="1">
      <c r="A303" s="77" t="s">
        <v>257</v>
      </c>
      <c r="B303" s="76" t="s">
        <v>7</v>
      </c>
      <c r="C303" s="119" t="s">
        <v>66</v>
      </c>
      <c r="D303" s="123" t="s">
        <v>298</v>
      </c>
      <c r="E303" s="162" t="s">
        <v>143</v>
      </c>
      <c r="F303" s="183"/>
      <c r="G303" s="120" t="s">
        <v>258</v>
      </c>
      <c r="H303" s="78">
        <v>218650</v>
      </c>
      <c r="I303" s="79">
        <v>218650</v>
      </c>
      <c r="J303" s="80">
        <f>IF(IF(H303="",0,H303)=0,0,(IF(H303&gt;0,IF(I303&gt;H303,0,H303-I303),IF(I303&gt;H303,H303-I303,0))))</f>
        <v>0</v>
      </c>
      <c r="K303" s="116" t="str">
        <f t="shared" si="6"/>
        <v>00005020000000000612</v>
      </c>
      <c r="L303" s="81" t="str">
        <f>C303 &amp; D303 &amp;E303 &amp; F303 &amp; G303</f>
        <v>00005020000000000612</v>
      </c>
    </row>
    <row r="304" spans="1:12">
      <c r="A304" s="97" t="s">
        <v>259</v>
      </c>
      <c r="B304" s="98" t="s">
        <v>7</v>
      </c>
      <c r="C304" s="99" t="s">
        <v>66</v>
      </c>
      <c r="D304" s="122" t="s">
        <v>298</v>
      </c>
      <c r="E304" s="212" t="s">
        <v>143</v>
      </c>
      <c r="F304" s="213"/>
      <c r="G304" s="127" t="s">
        <v>13</v>
      </c>
      <c r="H304" s="94">
        <v>372400</v>
      </c>
      <c r="I304" s="100">
        <v>372400</v>
      </c>
      <c r="J304" s="101">
        <v>0</v>
      </c>
      <c r="K304" s="116" t="str">
        <f t="shared" si="6"/>
        <v>00005020000000000620</v>
      </c>
      <c r="L304" s="104" t="s">
        <v>311</v>
      </c>
    </row>
    <row r="305" spans="1:12" s="82" customFormat="1">
      <c r="A305" s="77" t="s">
        <v>261</v>
      </c>
      <c r="B305" s="76" t="s">
        <v>7</v>
      </c>
      <c r="C305" s="119" t="s">
        <v>66</v>
      </c>
      <c r="D305" s="123" t="s">
        <v>298</v>
      </c>
      <c r="E305" s="162" t="s">
        <v>143</v>
      </c>
      <c r="F305" s="183"/>
      <c r="G305" s="120" t="s">
        <v>262</v>
      </c>
      <c r="H305" s="78">
        <v>372400</v>
      </c>
      <c r="I305" s="79">
        <v>372400</v>
      </c>
      <c r="J305" s="80">
        <f>IF(IF(H305="",0,H305)=0,0,(IF(H305&gt;0,IF(I305&gt;H305,0,H305-I305),IF(I305&gt;H305,H305-I305,0))))</f>
        <v>0</v>
      </c>
      <c r="K305" s="116" t="str">
        <f t="shared" si="6"/>
        <v>00005020000000000622</v>
      </c>
      <c r="L305" s="81" t="str">
        <f>C305 &amp; D305 &amp;E305 &amp; F305 &amp; G305</f>
        <v>00005020000000000622</v>
      </c>
    </row>
    <row r="306" spans="1:12">
      <c r="A306" s="97" t="s">
        <v>312</v>
      </c>
      <c r="B306" s="98" t="s">
        <v>7</v>
      </c>
      <c r="C306" s="99" t="s">
        <v>66</v>
      </c>
      <c r="D306" s="122" t="s">
        <v>314</v>
      </c>
      <c r="E306" s="212" t="s">
        <v>143</v>
      </c>
      <c r="F306" s="213"/>
      <c r="G306" s="127" t="s">
        <v>66</v>
      </c>
      <c r="H306" s="94">
        <v>31000</v>
      </c>
      <c r="I306" s="100">
        <v>10296</v>
      </c>
      <c r="J306" s="101">
        <v>20704</v>
      </c>
      <c r="K306" s="116" t="str">
        <f t="shared" si="6"/>
        <v>00005030000000000000</v>
      </c>
      <c r="L306" s="104" t="s">
        <v>313</v>
      </c>
    </row>
    <row r="307" spans="1:12" ht="22.5">
      <c r="A307" s="97" t="s">
        <v>165</v>
      </c>
      <c r="B307" s="98" t="s">
        <v>7</v>
      </c>
      <c r="C307" s="99" t="s">
        <v>66</v>
      </c>
      <c r="D307" s="122" t="s">
        <v>314</v>
      </c>
      <c r="E307" s="212" t="s">
        <v>143</v>
      </c>
      <c r="F307" s="213"/>
      <c r="G307" s="127" t="s">
        <v>7</v>
      </c>
      <c r="H307" s="94">
        <v>31000</v>
      </c>
      <c r="I307" s="100">
        <v>10296</v>
      </c>
      <c r="J307" s="101">
        <v>20704</v>
      </c>
      <c r="K307" s="116" t="str">
        <f t="shared" si="6"/>
        <v>00005030000000000200</v>
      </c>
      <c r="L307" s="104" t="s">
        <v>315</v>
      </c>
    </row>
    <row r="308" spans="1:12" ht="22.5">
      <c r="A308" s="97" t="s">
        <v>167</v>
      </c>
      <c r="B308" s="98" t="s">
        <v>7</v>
      </c>
      <c r="C308" s="99" t="s">
        <v>66</v>
      </c>
      <c r="D308" s="122" t="s">
        <v>314</v>
      </c>
      <c r="E308" s="212" t="s">
        <v>143</v>
      </c>
      <c r="F308" s="213"/>
      <c r="G308" s="127" t="s">
        <v>169</v>
      </c>
      <c r="H308" s="94">
        <v>31000</v>
      </c>
      <c r="I308" s="100">
        <v>10296</v>
      </c>
      <c r="J308" s="101">
        <v>20704</v>
      </c>
      <c r="K308" s="116" t="str">
        <f t="shared" ref="K308:K371" si="7">C308 &amp; D308 &amp;E308 &amp; F308 &amp; G308</f>
        <v>00005030000000000240</v>
      </c>
      <c r="L308" s="104" t="s">
        <v>316</v>
      </c>
    </row>
    <row r="309" spans="1:12" s="82" customFormat="1">
      <c r="A309" s="77" t="s">
        <v>170</v>
      </c>
      <c r="B309" s="76" t="s">
        <v>7</v>
      </c>
      <c r="C309" s="119" t="s">
        <v>66</v>
      </c>
      <c r="D309" s="123" t="s">
        <v>314</v>
      </c>
      <c r="E309" s="162" t="s">
        <v>143</v>
      </c>
      <c r="F309" s="183"/>
      <c r="G309" s="120" t="s">
        <v>171</v>
      </c>
      <c r="H309" s="78">
        <v>31000</v>
      </c>
      <c r="I309" s="79">
        <v>10296</v>
      </c>
      <c r="J309" s="80">
        <f>IF(IF(H309="",0,H309)=0,0,(IF(H309&gt;0,IF(I309&gt;H309,0,H309-I309),IF(I309&gt;H309,H309-I309,0))))</f>
        <v>20704</v>
      </c>
      <c r="K309" s="116" t="str">
        <f t="shared" si="7"/>
        <v>00005030000000000244</v>
      </c>
      <c r="L309" s="81" t="str">
        <f>C309 &amp; D309 &amp;E309 &amp; F309 &amp; G309</f>
        <v>00005030000000000244</v>
      </c>
    </row>
    <row r="310" spans="1:12" ht="22.5">
      <c r="A310" s="97" t="s">
        <v>317</v>
      </c>
      <c r="B310" s="98" t="s">
        <v>7</v>
      </c>
      <c r="C310" s="99" t="s">
        <v>66</v>
      </c>
      <c r="D310" s="122" t="s">
        <v>319</v>
      </c>
      <c r="E310" s="212" t="s">
        <v>143</v>
      </c>
      <c r="F310" s="213"/>
      <c r="G310" s="127" t="s">
        <v>66</v>
      </c>
      <c r="H310" s="94">
        <v>7342407.6600000001</v>
      </c>
      <c r="I310" s="100">
        <v>7049629.6100000003</v>
      </c>
      <c r="J310" s="101">
        <v>292778.05</v>
      </c>
      <c r="K310" s="116" t="str">
        <f t="shared" si="7"/>
        <v>00005050000000000000</v>
      </c>
      <c r="L310" s="104" t="s">
        <v>318</v>
      </c>
    </row>
    <row r="311" spans="1:12" ht="22.5">
      <c r="A311" s="97" t="s">
        <v>251</v>
      </c>
      <c r="B311" s="98" t="s">
        <v>7</v>
      </c>
      <c r="C311" s="99" t="s">
        <v>66</v>
      </c>
      <c r="D311" s="122" t="s">
        <v>319</v>
      </c>
      <c r="E311" s="212" t="s">
        <v>143</v>
      </c>
      <c r="F311" s="213"/>
      <c r="G311" s="127" t="s">
        <v>253</v>
      </c>
      <c r="H311" s="94">
        <v>7342407.6600000001</v>
      </c>
      <c r="I311" s="100">
        <v>7049629.6100000003</v>
      </c>
      <c r="J311" s="101">
        <v>292778.05</v>
      </c>
      <c r="K311" s="116" t="str">
        <f t="shared" si="7"/>
        <v>00005050000000000600</v>
      </c>
      <c r="L311" s="104" t="s">
        <v>320</v>
      </c>
    </row>
    <row r="312" spans="1:12">
      <c r="A312" s="97" t="s">
        <v>254</v>
      </c>
      <c r="B312" s="98" t="s">
        <v>7</v>
      </c>
      <c r="C312" s="99" t="s">
        <v>66</v>
      </c>
      <c r="D312" s="122" t="s">
        <v>319</v>
      </c>
      <c r="E312" s="212" t="s">
        <v>143</v>
      </c>
      <c r="F312" s="213"/>
      <c r="G312" s="127" t="s">
        <v>256</v>
      </c>
      <c r="H312" s="94">
        <v>7342407.6600000001</v>
      </c>
      <c r="I312" s="100">
        <v>7049629.6100000003</v>
      </c>
      <c r="J312" s="101">
        <v>292778.05</v>
      </c>
      <c r="K312" s="116" t="str">
        <f t="shared" si="7"/>
        <v>00005050000000000610</v>
      </c>
      <c r="L312" s="104" t="s">
        <v>321</v>
      </c>
    </row>
    <row r="313" spans="1:12" s="82" customFormat="1" ht="45">
      <c r="A313" s="77" t="s">
        <v>322</v>
      </c>
      <c r="B313" s="76" t="s">
        <v>7</v>
      </c>
      <c r="C313" s="119" t="s">
        <v>66</v>
      </c>
      <c r="D313" s="123" t="s">
        <v>319</v>
      </c>
      <c r="E313" s="162" t="s">
        <v>143</v>
      </c>
      <c r="F313" s="183"/>
      <c r="G313" s="120" t="s">
        <v>323</v>
      </c>
      <c r="H313" s="78">
        <v>7342407.6600000001</v>
      </c>
      <c r="I313" s="79">
        <v>7049629.6100000003</v>
      </c>
      <c r="J313" s="80">
        <f>IF(IF(H313="",0,H313)=0,0,(IF(H313&gt;0,IF(I313&gt;H313,0,H313-I313),IF(I313&gt;H313,H313-I313,0))))</f>
        <v>292778.05</v>
      </c>
      <c r="K313" s="116" t="str">
        <f t="shared" si="7"/>
        <v>00005050000000000611</v>
      </c>
      <c r="L313" s="81" t="str">
        <f>C313 &amp; D313 &amp;E313 &amp; F313 &amp; G313</f>
        <v>00005050000000000611</v>
      </c>
    </row>
    <row r="314" spans="1:12">
      <c r="A314" s="97" t="s">
        <v>324</v>
      </c>
      <c r="B314" s="98" t="s">
        <v>7</v>
      </c>
      <c r="C314" s="99" t="s">
        <v>66</v>
      </c>
      <c r="D314" s="122" t="s">
        <v>326</v>
      </c>
      <c r="E314" s="212" t="s">
        <v>143</v>
      </c>
      <c r="F314" s="213"/>
      <c r="G314" s="127" t="s">
        <v>66</v>
      </c>
      <c r="H314" s="94">
        <v>3000000</v>
      </c>
      <c r="I314" s="100">
        <v>0</v>
      </c>
      <c r="J314" s="101">
        <v>3000000</v>
      </c>
      <c r="K314" s="116" t="str">
        <f t="shared" si="7"/>
        <v>00006000000000000000</v>
      </c>
      <c r="L314" s="104" t="s">
        <v>325</v>
      </c>
    </row>
    <row r="315" spans="1:12">
      <c r="A315" s="97" t="s">
        <v>327</v>
      </c>
      <c r="B315" s="98" t="s">
        <v>7</v>
      </c>
      <c r="C315" s="99" t="s">
        <v>66</v>
      </c>
      <c r="D315" s="122" t="s">
        <v>329</v>
      </c>
      <c r="E315" s="212" t="s">
        <v>143</v>
      </c>
      <c r="F315" s="213"/>
      <c r="G315" s="127" t="s">
        <v>66</v>
      </c>
      <c r="H315" s="94">
        <v>3000000</v>
      </c>
      <c r="I315" s="100">
        <v>0</v>
      </c>
      <c r="J315" s="101">
        <v>3000000</v>
      </c>
      <c r="K315" s="116" t="str">
        <f t="shared" si="7"/>
        <v>00006050000000000000</v>
      </c>
      <c r="L315" s="104" t="s">
        <v>328</v>
      </c>
    </row>
    <row r="316" spans="1:12" ht="22.5">
      <c r="A316" s="97" t="s">
        <v>251</v>
      </c>
      <c r="B316" s="98" t="s">
        <v>7</v>
      </c>
      <c r="C316" s="99" t="s">
        <v>66</v>
      </c>
      <c r="D316" s="122" t="s">
        <v>329</v>
      </c>
      <c r="E316" s="212" t="s">
        <v>143</v>
      </c>
      <c r="F316" s="213"/>
      <c r="G316" s="127" t="s">
        <v>253</v>
      </c>
      <c r="H316" s="94">
        <v>3000000</v>
      </c>
      <c r="I316" s="100">
        <v>0</v>
      </c>
      <c r="J316" s="101">
        <v>3000000</v>
      </c>
      <c r="K316" s="116" t="str">
        <f t="shared" si="7"/>
        <v>00006050000000000600</v>
      </c>
      <c r="L316" s="104" t="s">
        <v>330</v>
      </c>
    </row>
    <row r="317" spans="1:12">
      <c r="A317" s="97" t="s">
        <v>254</v>
      </c>
      <c r="B317" s="98" t="s">
        <v>7</v>
      </c>
      <c r="C317" s="99" t="s">
        <v>66</v>
      </c>
      <c r="D317" s="122" t="s">
        <v>329</v>
      </c>
      <c r="E317" s="212" t="s">
        <v>143</v>
      </c>
      <c r="F317" s="213"/>
      <c r="G317" s="127" t="s">
        <v>256</v>
      </c>
      <c r="H317" s="94">
        <v>3000000</v>
      </c>
      <c r="I317" s="100">
        <v>0</v>
      </c>
      <c r="J317" s="101">
        <v>3000000</v>
      </c>
      <c r="K317" s="116" t="str">
        <f t="shared" si="7"/>
        <v>00006050000000000610</v>
      </c>
      <c r="L317" s="104" t="s">
        <v>331</v>
      </c>
    </row>
    <row r="318" spans="1:12" s="82" customFormat="1">
      <c r="A318" s="77" t="s">
        <v>257</v>
      </c>
      <c r="B318" s="76" t="s">
        <v>7</v>
      </c>
      <c r="C318" s="119" t="s">
        <v>66</v>
      </c>
      <c r="D318" s="123" t="s">
        <v>329</v>
      </c>
      <c r="E318" s="162" t="s">
        <v>143</v>
      </c>
      <c r="F318" s="183"/>
      <c r="G318" s="120" t="s">
        <v>258</v>
      </c>
      <c r="H318" s="78">
        <v>3000000</v>
      </c>
      <c r="I318" s="79">
        <v>0</v>
      </c>
      <c r="J318" s="80">
        <f>IF(IF(H318="",0,H318)=0,0,(IF(H318&gt;0,IF(I318&gt;H318,0,H318-I318),IF(I318&gt;H318,H318-I318,0))))</f>
        <v>3000000</v>
      </c>
      <c r="K318" s="116" t="str">
        <f t="shared" si="7"/>
        <v>00006050000000000612</v>
      </c>
      <c r="L318" s="81" t="str">
        <f>C318 &amp; D318 &amp;E318 &amp; F318 &amp; G318</f>
        <v>00006050000000000612</v>
      </c>
    </row>
    <row r="319" spans="1:12">
      <c r="A319" s="97" t="s">
        <v>332</v>
      </c>
      <c r="B319" s="98" t="s">
        <v>7</v>
      </c>
      <c r="C319" s="99" t="s">
        <v>66</v>
      </c>
      <c r="D319" s="122" t="s">
        <v>334</v>
      </c>
      <c r="E319" s="212" t="s">
        <v>143</v>
      </c>
      <c r="F319" s="213"/>
      <c r="G319" s="127" t="s">
        <v>66</v>
      </c>
      <c r="H319" s="94">
        <v>277380116.18000001</v>
      </c>
      <c r="I319" s="100">
        <v>274800791.25</v>
      </c>
      <c r="J319" s="101">
        <v>2579324.9300000002</v>
      </c>
      <c r="K319" s="116" t="str">
        <f t="shared" si="7"/>
        <v>00007000000000000000</v>
      </c>
      <c r="L319" s="104" t="s">
        <v>333</v>
      </c>
    </row>
    <row r="320" spans="1:12">
      <c r="A320" s="97" t="s">
        <v>335</v>
      </c>
      <c r="B320" s="98" t="s">
        <v>7</v>
      </c>
      <c r="C320" s="99" t="s">
        <v>66</v>
      </c>
      <c r="D320" s="122" t="s">
        <v>337</v>
      </c>
      <c r="E320" s="212" t="s">
        <v>143</v>
      </c>
      <c r="F320" s="213"/>
      <c r="G320" s="127" t="s">
        <v>66</v>
      </c>
      <c r="H320" s="94">
        <v>95266725</v>
      </c>
      <c r="I320" s="100">
        <v>94417979.689999998</v>
      </c>
      <c r="J320" s="101">
        <v>848745.31</v>
      </c>
      <c r="K320" s="116" t="str">
        <f t="shared" si="7"/>
        <v>00007010000000000000</v>
      </c>
      <c r="L320" s="104" t="s">
        <v>336</v>
      </c>
    </row>
    <row r="321" spans="1:12">
      <c r="A321" s="97" t="s">
        <v>338</v>
      </c>
      <c r="B321" s="98" t="s">
        <v>7</v>
      </c>
      <c r="C321" s="99" t="s">
        <v>66</v>
      </c>
      <c r="D321" s="122" t="s">
        <v>337</v>
      </c>
      <c r="E321" s="212" t="s">
        <v>143</v>
      </c>
      <c r="F321" s="213"/>
      <c r="G321" s="127" t="s">
        <v>340</v>
      </c>
      <c r="H321" s="94">
        <v>1940900</v>
      </c>
      <c r="I321" s="100">
        <v>1940900</v>
      </c>
      <c r="J321" s="101">
        <v>0</v>
      </c>
      <c r="K321" s="116" t="str">
        <f t="shared" si="7"/>
        <v>00007010000000000300</v>
      </c>
      <c r="L321" s="104" t="s">
        <v>339</v>
      </c>
    </row>
    <row r="322" spans="1:12" ht="22.5">
      <c r="A322" s="97" t="s">
        <v>341</v>
      </c>
      <c r="B322" s="98" t="s">
        <v>7</v>
      </c>
      <c r="C322" s="99" t="s">
        <v>66</v>
      </c>
      <c r="D322" s="122" t="s">
        <v>337</v>
      </c>
      <c r="E322" s="212" t="s">
        <v>143</v>
      </c>
      <c r="F322" s="213"/>
      <c r="G322" s="127" t="s">
        <v>343</v>
      </c>
      <c r="H322" s="94">
        <v>1940900</v>
      </c>
      <c r="I322" s="100">
        <v>1940900</v>
      </c>
      <c r="J322" s="101">
        <v>0</v>
      </c>
      <c r="K322" s="116" t="str">
        <f t="shared" si="7"/>
        <v>00007010000000000320</v>
      </c>
      <c r="L322" s="104" t="s">
        <v>342</v>
      </c>
    </row>
    <row r="323" spans="1:12" s="82" customFormat="1" ht="22.5">
      <c r="A323" s="77" t="s">
        <v>344</v>
      </c>
      <c r="B323" s="76" t="s">
        <v>7</v>
      </c>
      <c r="C323" s="119" t="s">
        <v>66</v>
      </c>
      <c r="D323" s="123" t="s">
        <v>337</v>
      </c>
      <c r="E323" s="162" t="s">
        <v>143</v>
      </c>
      <c r="F323" s="183"/>
      <c r="G323" s="120" t="s">
        <v>345</v>
      </c>
      <c r="H323" s="78">
        <v>1940900</v>
      </c>
      <c r="I323" s="79">
        <v>1940900</v>
      </c>
      <c r="J323" s="80">
        <f>IF(IF(H323="",0,H323)=0,0,(IF(H323&gt;0,IF(I323&gt;H323,0,H323-I323),IF(I323&gt;H323,H323-I323,0))))</f>
        <v>0</v>
      </c>
      <c r="K323" s="116" t="str">
        <f t="shared" si="7"/>
        <v>00007010000000000323</v>
      </c>
      <c r="L323" s="81" t="str">
        <f>C323 &amp; D323 &amp;E323 &amp; F323 &amp; G323</f>
        <v>00007010000000000323</v>
      </c>
    </row>
    <row r="324" spans="1:12" ht="22.5">
      <c r="A324" s="97" t="s">
        <v>251</v>
      </c>
      <c r="B324" s="98" t="s">
        <v>7</v>
      </c>
      <c r="C324" s="99" t="s">
        <v>66</v>
      </c>
      <c r="D324" s="122" t="s">
        <v>337</v>
      </c>
      <c r="E324" s="212" t="s">
        <v>143</v>
      </c>
      <c r="F324" s="213"/>
      <c r="G324" s="127" t="s">
        <v>253</v>
      </c>
      <c r="H324" s="94">
        <v>93325825</v>
      </c>
      <c r="I324" s="100">
        <v>92477079.689999998</v>
      </c>
      <c r="J324" s="101">
        <v>848745.31</v>
      </c>
      <c r="K324" s="116" t="str">
        <f t="shared" si="7"/>
        <v>00007010000000000600</v>
      </c>
      <c r="L324" s="104" t="s">
        <v>346</v>
      </c>
    </row>
    <row r="325" spans="1:12">
      <c r="A325" s="97" t="s">
        <v>254</v>
      </c>
      <c r="B325" s="98" t="s">
        <v>7</v>
      </c>
      <c r="C325" s="99" t="s">
        <v>66</v>
      </c>
      <c r="D325" s="122" t="s">
        <v>337</v>
      </c>
      <c r="E325" s="212" t="s">
        <v>143</v>
      </c>
      <c r="F325" s="213"/>
      <c r="G325" s="127" t="s">
        <v>256</v>
      </c>
      <c r="H325" s="94">
        <v>7830688.25</v>
      </c>
      <c r="I325" s="100">
        <v>7830688.25</v>
      </c>
      <c r="J325" s="101">
        <v>0</v>
      </c>
      <c r="K325" s="116" t="str">
        <f t="shared" si="7"/>
        <v>00007010000000000610</v>
      </c>
      <c r="L325" s="104" t="s">
        <v>347</v>
      </c>
    </row>
    <row r="326" spans="1:12" s="82" customFormat="1" ht="45">
      <c r="A326" s="77" t="s">
        <v>322</v>
      </c>
      <c r="B326" s="76" t="s">
        <v>7</v>
      </c>
      <c r="C326" s="119" t="s">
        <v>66</v>
      </c>
      <c r="D326" s="123" t="s">
        <v>337</v>
      </c>
      <c r="E326" s="162" t="s">
        <v>143</v>
      </c>
      <c r="F326" s="183"/>
      <c r="G326" s="120" t="s">
        <v>323</v>
      </c>
      <c r="H326" s="78">
        <v>7830688.25</v>
      </c>
      <c r="I326" s="79">
        <v>7830688.25</v>
      </c>
      <c r="J326" s="80">
        <f>IF(IF(H326="",0,H326)=0,0,(IF(H326&gt;0,IF(I326&gt;H326,0,H326-I326),IF(I326&gt;H326,H326-I326,0))))</f>
        <v>0</v>
      </c>
      <c r="K326" s="116" t="str">
        <f t="shared" si="7"/>
        <v>00007010000000000611</v>
      </c>
      <c r="L326" s="81" t="str">
        <f>C326 &amp; D326 &amp;E326 &amp; F326 &amp; G326</f>
        <v>00007010000000000611</v>
      </c>
    </row>
    <row r="327" spans="1:12">
      <c r="A327" s="97" t="s">
        <v>259</v>
      </c>
      <c r="B327" s="98" t="s">
        <v>7</v>
      </c>
      <c r="C327" s="99" t="s">
        <v>66</v>
      </c>
      <c r="D327" s="122" t="s">
        <v>337</v>
      </c>
      <c r="E327" s="212" t="s">
        <v>143</v>
      </c>
      <c r="F327" s="213"/>
      <c r="G327" s="127" t="s">
        <v>13</v>
      </c>
      <c r="H327" s="94">
        <v>85495136.75</v>
      </c>
      <c r="I327" s="100">
        <v>84646391.439999998</v>
      </c>
      <c r="J327" s="101">
        <v>848745.31</v>
      </c>
      <c r="K327" s="116" t="str">
        <f t="shared" si="7"/>
        <v>00007010000000000620</v>
      </c>
      <c r="L327" s="104" t="s">
        <v>348</v>
      </c>
    </row>
    <row r="328" spans="1:12" s="82" customFormat="1" ht="45">
      <c r="A328" s="77" t="s">
        <v>349</v>
      </c>
      <c r="B328" s="76" t="s">
        <v>7</v>
      </c>
      <c r="C328" s="119" t="s">
        <v>66</v>
      </c>
      <c r="D328" s="123" t="s">
        <v>337</v>
      </c>
      <c r="E328" s="162" t="s">
        <v>143</v>
      </c>
      <c r="F328" s="183"/>
      <c r="G328" s="120" t="s">
        <v>350</v>
      </c>
      <c r="H328" s="78">
        <v>84874553.5</v>
      </c>
      <c r="I328" s="79">
        <v>84025808.189999998</v>
      </c>
      <c r="J328" s="80">
        <f>IF(IF(H328="",0,H328)=0,0,(IF(H328&gt;0,IF(I328&gt;H328,0,H328-I328),IF(I328&gt;H328,H328-I328,0))))</f>
        <v>848745.31</v>
      </c>
      <c r="K328" s="116" t="str">
        <f t="shared" si="7"/>
        <v>00007010000000000621</v>
      </c>
      <c r="L328" s="81" t="str">
        <f>C328 &amp; D328 &amp;E328 &amp; F328 &amp; G328</f>
        <v>00007010000000000621</v>
      </c>
    </row>
    <row r="329" spans="1:12" s="82" customFormat="1">
      <c r="A329" s="77" t="s">
        <v>261</v>
      </c>
      <c r="B329" s="76" t="s">
        <v>7</v>
      </c>
      <c r="C329" s="119" t="s">
        <v>66</v>
      </c>
      <c r="D329" s="123" t="s">
        <v>337</v>
      </c>
      <c r="E329" s="162" t="s">
        <v>143</v>
      </c>
      <c r="F329" s="183"/>
      <c r="G329" s="120" t="s">
        <v>262</v>
      </c>
      <c r="H329" s="78">
        <v>620583.25</v>
      </c>
      <c r="I329" s="79">
        <v>620583.25</v>
      </c>
      <c r="J329" s="80">
        <f>IF(IF(H329="",0,H329)=0,0,(IF(H329&gt;0,IF(I329&gt;H329,0,H329-I329),IF(I329&gt;H329,H329-I329,0))))</f>
        <v>0</v>
      </c>
      <c r="K329" s="116" t="str">
        <f t="shared" si="7"/>
        <v>00007010000000000622</v>
      </c>
      <c r="L329" s="81" t="str">
        <f>C329 &amp; D329 &amp;E329 &amp; F329 &amp; G329</f>
        <v>00007010000000000622</v>
      </c>
    </row>
    <row r="330" spans="1:12">
      <c r="A330" s="97" t="s">
        <v>351</v>
      </c>
      <c r="B330" s="98" t="s">
        <v>7</v>
      </c>
      <c r="C330" s="99" t="s">
        <v>66</v>
      </c>
      <c r="D330" s="122" t="s">
        <v>353</v>
      </c>
      <c r="E330" s="212" t="s">
        <v>143</v>
      </c>
      <c r="F330" s="213"/>
      <c r="G330" s="127" t="s">
        <v>66</v>
      </c>
      <c r="H330" s="94">
        <v>141528313.66999999</v>
      </c>
      <c r="I330" s="100">
        <v>140180333.46000001</v>
      </c>
      <c r="J330" s="101">
        <v>1347980.21</v>
      </c>
      <c r="K330" s="116" t="str">
        <f t="shared" si="7"/>
        <v>00007020000000000000</v>
      </c>
      <c r="L330" s="104" t="s">
        <v>352</v>
      </c>
    </row>
    <row r="331" spans="1:12">
      <c r="A331" s="97" t="s">
        <v>338</v>
      </c>
      <c r="B331" s="98" t="s">
        <v>7</v>
      </c>
      <c r="C331" s="99" t="s">
        <v>66</v>
      </c>
      <c r="D331" s="122" t="s">
        <v>353</v>
      </c>
      <c r="E331" s="212" t="s">
        <v>143</v>
      </c>
      <c r="F331" s="213"/>
      <c r="G331" s="127" t="s">
        <v>340</v>
      </c>
      <c r="H331" s="94">
        <v>1978444</v>
      </c>
      <c r="I331" s="100">
        <v>1978444</v>
      </c>
      <c r="J331" s="101">
        <v>0</v>
      </c>
      <c r="K331" s="116" t="str">
        <f t="shared" si="7"/>
        <v>00007020000000000300</v>
      </c>
      <c r="L331" s="104" t="s">
        <v>354</v>
      </c>
    </row>
    <row r="332" spans="1:12" ht="22.5">
      <c r="A332" s="97" t="s">
        <v>341</v>
      </c>
      <c r="B332" s="98" t="s">
        <v>7</v>
      </c>
      <c r="C332" s="99" t="s">
        <v>66</v>
      </c>
      <c r="D332" s="122" t="s">
        <v>353</v>
      </c>
      <c r="E332" s="212" t="s">
        <v>143</v>
      </c>
      <c r="F332" s="213"/>
      <c r="G332" s="127" t="s">
        <v>343</v>
      </c>
      <c r="H332" s="94">
        <v>1978444</v>
      </c>
      <c r="I332" s="100">
        <v>1978444</v>
      </c>
      <c r="J332" s="101">
        <v>0</v>
      </c>
      <c r="K332" s="116" t="str">
        <f t="shared" si="7"/>
        <v>00007020000000000320</v>
      </c>
      <c r="L332" s="104" t="s">
        <v>355</v>
      </c>
    </row>
    <row r="333" spans="1:12" s="82" customFormat="1" ht="22.5">
      <c r="A333" s="77" t="s">
        <v>356</v>
      </c>
      <c r="B333" s="76" t="s">
        <v>7</v>
      </c>
      <c r="C333" s="119" t="s">
        <v>66</v>
      </c>
      <c r="D333" s="123" t="s">
        <v>353</v>
      </c>
      <c r="E333" s="162" t="s">
        <v>143</v>
      </c>
      <c r="F333" s="183"/>
      <c r="G333" s="120" t="s">
        <v>357</v>
      </c>
      <c r="H333" s="78">
        <v>50000</v>
      </c>
      <c r="I333" s="79">
        <v>50000</v>
      </c>
      <c r="J333" s="80">
        <f>IF(IF(H333="",0,H333)=0,0,(IF(H333&gt;0,IF(I333&gt;H333,0,H333-I333),IF(I333&gt;H333,H333-I333,0))))</f>
        <v>0</v>
      </c>
      <c r="K333" s="116" t="str">
        <f t="shared" si="7"/>
        <v>00007020000000000321</v>
      </c>
      <c r="L333" s="81" t="str">
        <f>C333 &amp; D333 &amp;E333 &amp; F333 &amp; G333</f>
        <v>00007020000000000321</v>
      </c>
    </row>
    <row r="334" spans="1:12" s="82" customFormat="1" ht="22.5">
      <c r="A334" s="77" t="s">
        <v>344</v>
      </c>
      <c r="B334" s="76" t="s">
        <v>7</v>
      </c>
      <c r="C334" s="119" t="s">
        <v>66</v>
      </c>
      <c r="D334" s="123" t="s">
        <v>353</v>
      </c>
      <c r="E334" s="162" t="s">
        <v>143</v>
      </c>
      <c r="F334" s="183"/>
      <c r="G334" s="120" t="s">
        <v>345</v>
      </c>
      <c r="H334" s="78">
        <v>1928444</v>
      </c>
      <c r="I334" s="79">
        <v>1928444</v>
      </c>
      <c r="J334" s="80">
        <f>IF(IF(H334="",0,H334)=0,0,(IF(H334&gt;0,IF(I334&gt;H334,0,H334-I334),IF(I334&gt;H334,H334-I334,0))))</f>
        <v>0</v>
      </c>
      <c r="K334" s="116" t="str">
        <f t="shared" si="7"/>
        <v>00007020000000000323</v>
      </c>
      <c r="L334" s="81" t="str">
        <f>C334 &amp; D334 &amp;E334 &amp; F334 &amp; G334</f>
        <v>00007020000000000323</v>
      </c>
    </row>
    <row r="335" spans="1:12" ht="22.5">
      <c r="A335" s="97" t="s">
        <v>251</v>
      </c>
      <c r="B335" s="98" t="s">
        <v>7</v>
      </c>
      <c r="C335" s="99" t="s">
        <v>66</v>
      </c>
      <c r="D335" s="122" t="s">
        <v>353</v>
      </c>
      <c r="E335" s="212" t="s">
        <v>143</v>
      </c>
      <c r="F335" s="213"/>
      <c r="G335" s="127" t="s">
        <v>253</v>
      </c>
      <c r="H335" s="94">
        <v>139549869.66999999</v>
      </c>
      <c r="I335" s="100">
        <v>138201889.46000001</v>
      </c>
      <c r="J335" s="101">
        <v>1347980.21</v>
      </c>
      <c r="K335" s="116" t="str">
        <f t="shared" si="7"/>
        <v>00007020000000000600</v>
      </c>
      <c r="L335" s="104" t="s">
        <v>358</v>
      </c>
    </row>
    <row r="336" spans="1:12">
      <c r="A336" s="97" t="s">
        <v>254</v>
      </c>
      <c r="B336" s="98" t="s">
        <v>7</v>
      </c>
      <c r="C336" s="99" t="s">
        <v>66</v>
      </c>
      <c r="D336" s="122" t="s">
        <v>353</v>
      </c>
      <c r="E336" s="212" t="s">
        <v>143</v>
      </c>
      <c r="F336" s="213"/>
      <c r="G336" s="127" t="s">
        <v>256</v>
      </c>
      <c r="H336" s="94">
        <v>59220808.670000002</v>
      </c>
      <c r="I336" s="100">
        <v>57972477.060000002</v>
      </c>
      <c r="J336" s="101">
        <v>1248331.6100000001</v>
      </c>
      <c r="K336" s="116" t="str">
        <f t="shared" si="7"/>
        <v>00007020000000000610</v>
      </c>
      <c r="L336" s="104" t="s">
        <v>359</v>
      </c>
    </row>
    <row r="337" spans="1:12" s="82" customFormat="1" ht="45">
      <c r="A337" s="77" t="s">
        <v>322</v>
      </c>
      <c r="B337" s="76" t="s">
        <v>7</v>
      </c>
      <c r="C337" s="119" t="s">
        <v>66</v>
      </c>
      <c r="D337" s="123" t="s">
        <v>353</v>
      </c>
      <c r="E337" s="162" t="s">
        <v>143</v>
      </c>
      <c r="F337" s="183"/>
      <c r="G337" s="120" t="s">
        <v>323</v>
      </c>
      <c r="H337" s="78">
        <v>57608599.5</v>
      </c>
      <c r="I337" s="79">
        <v>56360267.890000001</v>
      </c>
      <c r="J337" s="80">
        <f>IF(IF(H337="",0,H337)=0,0,(IF(H337&gt;0,IF(I337&gt;H337,0,H337-I337),IF(I337&gt;H337,H337-I337,0))))</f>
        <v>1248331.6100000001</v>
      </c>
      <c r="K337" s="116" t="str">
        <f t="shared" si="7"/>
        <v>00007020000000000611</v>
      </c>
      <c r="L337" s="81" t="str">
        <f>C337 &amp; D337 &amp;E337 &amp; F337 &amp; G337</f>
        <v>00007020000000000611</v>
      </c>
    </row>
    <row r="338" spans="1:12" s="82" customFormat="1">
      <c r="A338" s="77" t="s">
        <v>257</v>
      </c>
      <c r="B338" s="76" t="s">
        <v>7</v>
      </c>
      <c r="C338" s="119" t="s">
        <v>66</v>
      </c>
      <c r="D338" s="123" t="s">
        <v>353</v>
      </c>
      <c r="E338" s="162" t="s">
        <v>143</v>
      </c>
      <c r="F338" s="183"/>
      <c r="G338" s="120" t="s">
        <v>258</v>
      </c>
      <c r="H338" s="78">
        <v>1612209.17</v>
      </c>
      <c r="I338" s="79">
        <v>1612209.17</v>
      </c>
      <c r="J338" s="80">
        <f>IF(IF(H338="",0,H338)=0,0,(IF(H338&gt;0,IF(I338&gt;H338,0,H338-I338),IF(I338&gt;H338,H338-I338,0))))</f>
        <v>0</v>
      </c>
      <c r="K338" s="116" t="str">
        <f t="shared" si="7"/>
        <v>00007020000000000612</v>
      </c>
      <c r="L338" s="81" t="str">
        <f>C338 &amp; D338 &amp;E338 &amp; F338 &amp; G338</f>
        <v>00007020000000000612</v>
      </c>
    </row>
    <row r="339" spans="1:12">
      <c r="A339" s="97" t="s">
        <v>259</v>
      </c>
      <c r="B339" s="98" t="s">
        <v>7</v>
      </c>
      <c r="C339" s="99" t="s">
        <v>66</v>
      </c>
      <c r="D339" s="122" t="s">
        <v>353</v>
      </c>
      <c r="E339" s="212" t="s">
        <v>143</v>
      </c>
      <c r="F339" s="213"/>
      <c r="G339" s="127" t="s">
        <v>13</v>
      </c>
      <c r="H339" s="94">
        <v>80329061</v>
      </c>
      <c r="I339" s="100">
        <v>80229412.400000006</v>
      </c>
      <c r="J339" s="101">
        <v>99648.6</v>
      </c>
      <c r="K339" s="116" t="str">
        <f t="shared" si="7"/>
        <v>00007020000000000620</v>
      </c>
      <c r="L339" s="104" t="s">
        <v>360</v>
      </c>
    </row>
    <row r="340" spans="1:12" s="82" customFormat="1" ht="45">
      <c r="A340" s="77" t="s">
        <v>349</v>
      </c>
      <c r="B340" s="76" t="s">
        <v>7</v>
      </c>
      <c r="C340" s="119" t="s">
        <v>66</v>
      </c>
      <c r="D340" s="123" t="s">
        <v>353</v>
      </c>
      <c r="E340" s="162" t="s">
        <v>143</v>
      </c>
      <c r="F340" s="183"/>
      <c r="G340" s="120" t="s">
        <v>350</v>
      </c>
      <c r="H340" s="78">
        <v>77538052.859999999</v>
      </c>
      <c r="I340" s="79">
        <v>77438404.260000005</v>
      </c>
      <c r="J340" s="80">
        <f>IF(IF(H340="",0,H340)=0,0,(IF(H340&gt;0,IF(I340&gt;H340,0,H340-I340),IF(I340&gt;H340,H340-I340,0))))</f>
        <v>99648.6</v>
      </c>
      <c r="K340" s="116" t="str">
        <f t="shared" si="7"/>
        <v>00007020000000000621</v>
      </c>
      <c r="L340" s="81" t="str">
        <f>C340 &amp; D340 &amp;E340 &amp; F340 &amp; G340</f>
        <v>00007020000000000621</v>
      </c>
    </row>
    <row r="341" spans="1:12" s="82" customFormat="1">
      <c r="A341" s="77" t="s">
        <v>261</v>
      </c>
      <c r="B341" s="76" t="s">
        <v>7</v>
      </c>
      <c r="C341" s="119" t="s">
        <v>66</v>
      </c>
      <c r="D341" s="123" t="s">
        <v>353</v>
      </c>
      <c r="E341" s="162" t="s">
        <v>143</v>
      </c>
      <c r="F341" s="183"/>
      <c r="G341" s="120" t="s">
        <v>262</v>
      </c>
      <c r="H341" s="78">
        <v>2791008.14</v>
      </c>
      <c r="I341" s="79">
        <v>2791008.14</v>
      </c>
      <c r="J341" s="80">
        <f>IF(IF(H341="",0,H341)=0,0,(IF(H341&gt;0,IF(I341&gt;H341,0,H341-I341),IF(I341&gt;H341,H341-I341,0))))</f>
        <v>0</v>
      </c>
      <c r="K341" s="116" t="str">
        <f t="shared" si="7"/>
        <v>00007020000000000622</v>
      </c>
      <c r="L341" s="81" t="str">
        <f>C341 &amp; D341 &amp;E341 &amp; F341 &amp; G341</f>
        <v>00007020000000000622</v>
      </c>
    </row>
    <row r="342" spans="1:12">
      <c r="A342" s="97" t="s">
        <v>361</v>
      </c>
      <c r="B342" s="98" t="s">
        <v>7</v>
      </c>
      <c r="C342" s="99" t="s">
        <v>66</v>
      </c>
      <c r="D342" s="122" t="s">
        <v>363</v>
      </c>
      <c r="E342" s="212" t="s">
        <v>143</v>
      </c>
      <c r="F342" s="213"/>
      <c r="G342" s="127" t="s">
        <v>66</v>
      </c>
      <c r="H342" s="94">
        <v>12789867.970000001</v>
      </c>
      <c r="I342" s="100">
        <v>12584601.73</v>
      </c>
      <c r="J342" s="101">
        <v>205266.24</v>
      </c>
      <c r="K342" s="116" t="str">
        <f t="shared" si="7"/>
        <v>00007030000000000000</v>
      </c>
      <c r="L342" s="104" t="s">
        <v>362</v>
      </c>
    </row>
    <row r="343" spans="1:12" ht="22.5">
      <c r="A343" s="97" t="s">
        <v>251</v>
      </c>
      <c r="B343" s="98" t="s">
        <v>7</v>
      </c>
      <c r="C343" s="99" t="s">
        <v>66</v>
      </c>
      <c r="D343" s="122" t="s">
        <v>363</v>
      </c>
      <c r="E343" s="212" t="s">
        <v>143</v>
      </c>
      <c r="F343" s="213"/>
      <c r="G343" s="127" t="s">
        <v>253</v>
      </c>
      <c r="H343" s="94">
        <v>12789867.970000001</v>
      </c>
      <c r="I343" s="100">
        <v>12584601.73</v>
      </c>
      <c r="J343" s="101">
        <v>205266.24</v>
      </c>
      <c r="K343" s="116" t="str">
        <f t="shared" si="7"/>
        <v>00007030000000000600</v>
      </c>
      <c r="L343" s="104" t="s">
        <v>364</v>
      </c>
    </row>
    <row r="344" spans="1:12">
      <c r="A344" s="97" t="s">
        <v>254</v>
      </c>
      <c r="B344" s="98" t="s">
        <v>7</v>
      </c>
      <c r="C344" s="99" t="s">
        <v>66</v>
      </c>
      <c r="D344" s="122" t="s">
        <v>363</v>
      </c>
      <c r="E344" s="212" t="s">
        <v>143</v>
      </c>
      <c r="F344" s="213"/>
      <c r="G344" s="127" t="s">
        <v>256</v>
      </c>
      <c r="H344" s="94">
        <v>7718437.5300000003</v>
      </c>
      <c r="I344" s="100">
        <v>7629813.0499999998</v>
      </c>
      <c r="J344" s="101">
        <v>88624.48</v>
      </c>
      <c r="K344" s="116" t="str">
        <f t="shared" si="7"/>
        <v>00007030000000000610</v>
      </c>
      <c r="L344" s="104" t="s">
        <v>365</v>
      </c>
    </row>
    <row r="345" spans="1:12" s="82" customFormat="1" ht="45">
      <c r="A345" s="77" t="s">
        <v>322</v>
      </c>
      <c r="B345" s="76" t="s">
        <v>7</v>
      </c>
      <c r="C345" s="119" t="s">
        <v>66</v>
      </c>
      <c r="D345" s="123" t="s">
        <v>363</v>
      </c>
      <c r="E345" s="162" t="s">
        <v>143</v>
      </c>
      <c r="F345" s="183"/>
      <c r="G345" s="120" t="s">
        <v>323</v>
      </c>
      <c r="H345" s="78">
        <v>7718437.5300000003</v>
      </c>
      <c r="I345" s="79">
        <v>7629813.0499999998</v>
      </c>
      <c r="J345" s="80">
        <f>IF(IF(H345="",0,H345)=0,0,(IF(H345&gt;0,IF(I345&gt;H345,0,H345-I345),IF(I345&gt;H345,H345-I345,0))))</f>
        <v>88624.48</v>
      </c>
      <c r="K345" s="116" t="str">
        <f t="shared" si="7"/>
        <v>00007030000000000611</v>
      </c>
      <c r="L345" s="81" t="str">
        <f>C345 &amp; D345 &amp;E345 &amp; F345 &amp; G345</f>
        <v>00007030000000000611</v>
      </c>
    </row>
    <row r="346" spans="1:12">
      <c r="A346" s="97" t="s">
        <v>259</v>
      </c>
      <c r="B346" s="98" t="s">
        <v>7</v>
      </c>
      <c r="C346" s="99" t="s">
        <v>66</v>
      </c>
      <c r="D346" s="122" t="s">
        <v>363</v>
      </c>
      <c r="E346" s="212" t="s">
        <v>143</v>
      </c>
      <c r="F346" s="213"/>
      <c r="G346" s="127" t="s">
        <v>13</v>
      </c>
      <c r="H346" s="94">
        <v>5071430.4400000004</v>
      </c>
      <c r="I346" s="100">
        <v>4954788.68</v>
      </c>
      <c r="J346" s="101">
        <v>116641.76</v>
      </c>
      <c r="K346" s="116" t="str">
        <f t="shared" si="7"/>
        <v>00007030000000000620</v>
      </c>
      <c r="L346" s="104" t="s">
        <v>366</v>
      </c>
    </row>
    <row r="347" spans="1:12" s="82" customFormat="1" ht="45">
      <c r="A347" s="77" t="s">
        <v>349</v>
      </c>
      <c r="B347" s="76" t="s">
        <v>7</v>
      </c>
      <c r="C347" s="119" t="s">
        <v>66</v>
      </c>
      <c r="D347" s="123" t="s">
        <v>363</v>
      </c>
      <c r="E347" s="162" t="s">
        <v>143</v>
      </c>
      <c r="F347" s="183"/>
      <c r="G347" s="120" t="s">
        <v>350</v>
      </c>
      <c r="H347" s="78">
        <v>4973757</v>
      </c>
      <c r="I347" s="79">
        <v>4857115.24</v>
      </c>
      <c r="J347" s="80">
        <f>IF(IF(H347="",0,H347)=0,0,(IF(H347&gt;0,IF(I347&gt;H347,0,H347-I347),IF(I347&gt;H347,H347-I347,0))))</f>
        <v>116641.76</v>
      </c>
      <c r="K347" s="116" t="str">
        <f t="shared" si="7"/>
        <v>00007030000000000621</v>
      </c>
      <c r="L347" s="81" t="str">
        <f>C347 &amp; D347 &amp;E347 &amp; F347 &amp; G347</f>
        <v>00007030000000000621</v>
      </c>
    </row>
    <row r="348" spans="1:12" s="82" customFormat="1">
      <c r="A348" s="77" t="s">
        <v>261</v>
      </c>
      <c r="B348" s="76" t="s">
        <v>7</v>
      </c>
      <c r="C348" s="119" t="s">
        <v>66</v>
      </c>
      <c r="D348" s="123" t="s">
        <v>363</v>
      </c>
      <c r="E348" s="162" t="s">
        <v>143</v>
      </c>
      <c r="F348" s="183"/>
      <c r="G348" s="120" t="s">
        <v>262</v>
      </c>
      <c r="H348" s="78">
        <v>97673.44</v>
      </c>
      <c r="I348" s="79">
        <v>97673.44</v>
      </c>
      <c r="J348" s="80">
        <f>IF(IF(H348="",0,H348)=0,0,(IF(H348&gt;0,IF(I348&gt;H348,0,H348-I348),IF(I348&gt;H348,H348-I348,0))))</f>
        <v>0</v>
      </c>
      <c r="K348" s="116" t="str">
        <f t="shared" si="7"/>
        <v>00007030000000000622</v>
      </c>
      <c r="L348" s="81" t="str">
        <f>C348 &amp; D348 &amp;E348 &amp; F348 &amp; G348</f>
        <v>00007030000000000622</v>
      </c>
    </row>
    <row r="349" spans="1:12">
      <c r="A349" s="97" t="s">
        <v>367</v>
      </c>
      <c r="B349" s="98" t="s">
        <v>7</v>
      </c>
      <c r="C349" s="99" t="s">
        <v>66</v>
      </c>
      <c r="D349" s="122" t="s">
        <v>369</v>
      </c>
      <c r="E349" s="212" t="s">
        <v>143</v>
      </c>
      <c r="F349" s="213"/>
      <c r="G349" s="127" t="s">
        <v>66</v>
      </c>
      <c r="H349" s="94">
        <v>8632400.4399999995</v>
      </c>
      <c r="I349" s="100">
        <v>8570999.3599999994</v>
      </c>
      <c r="J349" s="101">
        <v>61401.08</v>
      </c>
      <c r="K349" s="116" t="str">
        <f t="shared" si="7"/>
        <v>00007070000000000000</v>
      </c>
      <c r="L349" s="104" t="s">
        <v>368</v>
      </c>
    </row>
    <row r="350" spans="1:12" ht="22.5">
      <c r="A350" s="97" t="s">
        <v>165</v>
      </c>
      <c r="B350" s="98" t="s">
        <v>7</v>
      </c>
      <c r="C350" s="99" t="s">
        <v>66</v>
      </c>
      <c r="D350" s="122" t="s">
        <v>369</v>
      </c>
      <c r="E350" s="212" t="s">
        <v>143</v>
      </c>
      <c r="F350" s="213"/>
      <c r="G350" s="127" t="s">
        <v>7</v>
      </c>
      <c r="H350" s="94">
        <v>25000</v>
      </c>
      <c r="I350" s="100">
        <v>25000</v>
      </c>
      <c r="J350" s="101">
        <v>0</v>
      </c>
      <c r="K350" s="116" t="str">
        <f t="shared" si="7"/>
        <v>00007070000000000200</v>
      </c>
      <c r="L350" s="104" t="s">
        <v>370</v>
      </c>
    </row>
    <row r="351" spans="1:12" ht="22.5">
      <c r="A351" s="97" t="s">
        <v>167</v>
      </c>
      <c r="B351" s="98" t="s">
        <v>7</v>
      </c>
      <c r="C351" s="99" t="s">
        <v>66</v>
      </c>
      <c r="D351" s="122" t="s">
        <v>369</v>
      </c>
      <c r="E351" s="212" t="s">
        <v>143</v>
      </c>
      <c r="F351" s="213"/>
      <c r="G351" s="127" t="s">
        <v>169</v>
      </c>
      <c r="H351" s="94">
        <v>25000</v>
      </c>
      <c r="I351" s="100">
        <v>25000</v>
      </c>
      <c r="J351" s="101">
        <v>0</v>
      </c>
      <c r="K351" s="116" t="str">
        <f t="shared" si="7"/>
        <v>00007070000000000240</v>
      </c>
      <c r="L351" s="104" t="s">
        <v>371</v>
      </c>
    </row>
    <row r="352" spans="1:12" s="82" customFormat="1">
      <c r="A352" s="77" t="s">
        <v>170</v>
      </c>
      <c r="B352" s="76" t="s">
        <v>7</v>
      </c>
      <c r="C352" s="119" t="s">
        <v>66</v>
      </c>
      <c r="D352" s="123" t="s">
        <v>369</v>
      </c>
      <c r="E352" s="162" t="s">
        <v>143</v>
      </c>
      <c r="F352" s="183"/>
      <c r="G352" s="120" t="s">
        <v>171</v>
      </c>
      <c r="H352" s="78">
        <v>25000</v>
      </c>
      <c r="I352" s="79">
        <v>25000</v>
      </c>
      <c r="J352" s="80">
        <f>IF(IF(H352="",0,H352)=0,0,(IF(H352&gt;0,IF(I352&gt;H352,0,H352-I352),IF(I352&gt;H352,H352-I352,0))))</f>
        <v>0</v>
      </c>
      <c r="K352" s="116" t="str">
        <f t="shared" si="7"/>
        <v>00007070000000000244</v>
      </c>
      <c r="L352" s="81" t="str">
        <f>C352 &amp; D352 &amp;E352 &amp; F352 &amp; G352</f>
        <v>00007070000000000244</v>
      </c>
    </row>
    <row r="353" spans="1:12">
      <c r="A353" s="97" t="s">
        <v>338</v>
      </c>
      <c r="B353" s="98" t="s">
        <v>7</v>
      </c>
      <c r="C353" s="99" t="s">
        <v>66</v>
      </c>
      <c r="D353" s="122" t="s">
        <v>369</v>
      </c>
      <c r="E353" s="212" t="s">
        <v>143</v>
      </c>
      <c r="F353" s="213"/>
      <c r="G353" s="127" t="s">
        <v>340</v>
      </c>
      <c r="H353" s="94">
        <v>216320</v>
      </c>
      <c r="I353" s="100">
        <v>216320</v>
      </c>
      <c r="J353" s="101">
        <v>0</v>
      </c>
      <c r="K353" s="116" t="str">
        <f t="shared" si="7"/>
        <v>00007070000000000300</v>
      </c>
      <c r="L353" s="104" t="s">
        <v>372</v>
      </c>
    </row>
    <row r="354" spans="1:12" ht="22.5">
      <c r="A354" s="97" t="s">
        <v>341</v>
      </c>
      <c r="B354" s="98" t="s">
        <v>7</v>
      </c>
      <c r="C354" s="99" t="s">
        <v>66</v>
      </c>
      <c r="D354" s="122" t="s">
        <v>369</v>
      </c>
      <c r="E354" s="212" t="s">
        <v>143</v>
      </c>
      <c r="F354" s="213"/>
      <c r="G354" s="127" t="s">
        <v>343</v>
      </c>
      <c r="H354" s="94">
        <v>216320</v>
      </c>
      <c r="I354" s="100">
        <v>216320</v>
      </c>
      <c r="J354" s="101">
        <v>0</v>
      </c>
      <c r="K354" s="116" t="str">
        <f t="shared" si="7"/>
        <v>00007070000000000320</v>
      </c>
      <c r="L354" s="104" t="s">
        <v>373</v>
      </c>
    </row>
    <row r="355" spans="1:12" s="82" customFormat="1" ht="22.5">
      <c r="A355" s="77" t="s">
        <v>344</v>
      </c>
      <c r="B355" s="76" t="s">
        <v>7</v>
      </c>
      <c r="C355" s="119" t="s">
        <v>66</v>
      </c>
      <c r="D355" s="123" t="s">
        <v>369</v>
      </c>
      <c r="E355" s="162" t="s">
        <v>143</v>
      </c>
      <c r="F355" s="183"/>
      <c r="G355" s="120" t="s">
        <v>345</v>
      </c>
      <c r="H355" s="78">
        <v>216320</v>
      </c>
      <c r="I355" s="79">
        <v>216320</v>
      </c>
      <c r="J355" s="80">
        <f>IF(IF(H355="",0,H355)=0,0,(IF(H355&gt;0,IF(I355&gt;H355,0,H355-I355),IF(I355&gt;H355,H355-I355,0))))</f>
        <v>0</v>
      </c>
      <c r="K355" s="116" t="str">
        <f t="shared" si="7"/>
        <v>00007070000000000323</v>
      </c>
      <c r="L355" s="81" t="str">
        <f>C355 &amp; D355 &amp;E355 &amp; F355 &amp; G355</f>
        <v>00007070000000000323</v>
      </c>
    </row>
    <row r="356" spans="1:12" ht="22.5">
      <c r="A356" s="97" t="s">
        <v>251</v>
      </c>
      <c r="B356" s="98" t="s">
        <v>7</v>
      </c>
      <c r="C356" s="99" t="s">
        <v>66</v>
      </c>
      <c r="D356" s="122" t="s">
        <v>369</v>
      </c>
      <c r="E356" s="212" t="s">
        <v>143</v>
      </c>
      <c r="F356" s="213"/>
      <c r="G356" s="127" t="s">
        <v>253</v>
      </c>
      <c r="H356" s="94">
        <v>8391080.4399999995</v>
      </c>
      <c r="I356" s="100">
        <v>8329679.3600000003</v>
      </c>
      <c r="J356" s="101">
        <v>61401.08</v>
      </c>
      <c r="K356" s="116" t="str">
        <f t="shared" si="7"/>
        <v>00007070000000000600</v>
      </c>
      <c r="L356" s="104" t="s">
        <v>374</v>
      </c>
    </row>
    <row r="357" spans="1:12">
      <c r="A357" s="97" t="s">
        <v>254</v>
      </c>
      <c r="B357" s="98" t="s">
        <v>7</v>
      </c>
      <c r="C357" s="99" t="s">
        <v>66</v>
      </c>
      <c r="D357" s="122" t="s">
        <v>369</v>
      </c>
      <c r="E357" s="212" t="s">
        <v>143</v>
      </c>
      <c r="F357" s="213"/>
      <c r="G357" s="127" t="s">
        <v>256</v>
      </c>
      <c r="H357" s="94">
        <v>2699832.52</v>
      </c>
      <c r="I357" s="100">
        <v>2699832.52</v>
      </c>
      <c r="J357" s="101">
        <v>0</v>
      </c>
      <c r="K357" s="116" t="str">
        <f t="shared" si="7"/>
        <v>00007070000000000610</v>
      </c>
      <c r="L357" s="104" t="s">
        <v>375</v>
      </c>
    </row>
    <row r="358" spans="1:12" s="82" customFormat="1" ht="45">
      <c r="A358" s="77" t="s">
        <v>322</v>
      </c>
      <c r="B358" s="76" t="s">
        <v>7</v>
      </c>
      <c r="C358" s="119" t="s">
        <v>66</v>
      </c>
      <c r="D358" s="123" t="s">
        <v>369</v>
      </c>
      <c r="E358" s="162" t="s">
        <v>143</v>
      </c>
      <c r="F358" s="183"/>
      <c r="G358" s="120" t="s">
        <v>323</v>
      </c>
      <c r="H358" s="78">
        <v>1425032.52</v>
      </c>
      <c r="I358" s="79">
        <v>1425032.52</v>
      </c>
      <c r="J358" s="80">
        <f>IF(IF(H358="",0,H358)=0,0,(IF(H358&gt;0,IF(I358&gt;H358,0,H358-I358),IF(I358&gt;H358,H358-I358,0))))</f>
        <v>0</v>
      </c>
      <c r="K358" s="116" t="str">
        <f t="shared" si="7"/>
        <v>00007070000000000611</v>
      </c>
      <c r="L358" s="81" t="str">
        <f>C358 &amp; D358 &amp;E358 &amp; F358 &amp; G358</f>
        <v>00007070000000000611</v>
      </c>
    </row>
    <row r="359" spans="1:12" s="82" customFormat="1">
      <c r="A359" s="77" t="s">
        <v>257</v>
      </c>
      <c r="B359" s="76" t="s">
        <v>7</v>
      </c>
      <c r="C359" s="119" t="s">
        <v>66</v>
      </c>
      <c r="D359" s="123" t="s">
        <v>369</v>
      </c>
      <c r="E359" s="162" t="s">
        <v>143</v>
      </c>
      <c r="F359" s="183"/>
      <c r="G359" s="120" t="s">
        <v>258</v>
      </c>
      <c r="H359" s="78">
        <v>1274800</v>
      </c>
      <c r="I359" s="79">
        <v>1274800</v>
      </c>
      <c r="J359" s="80">
        <f>IF(IF(H359="",0,H359)=0,0,(IF(H359&gt;0,IF(I359&gt;H359,0,H359-I359),IF(I359&gt;H359,H359-I359,0))))</f>
        <v>0</v>
      </c>
      <c r="K359" s="116" t="str">
        <f t="shared" si="7"/>
        <v>00007070000000000612</v>
      </c>
      <c r="L359" s="81" t="str">
        <f>C359 &amp; D359 &amp;E359 &amp; F359 &amp; G359</f>
        <v>00007070000000000612</v>
      </c>
    </row>
    <row r="360" spans="1:12">
      <c r="A360" s="97" t="s">
        <v>259</v>
      </c>
      <c r="B360" s="98" t="s">
        <v>7</v>
      </c>
      <c r="C360" s="99" t="s">
        <v>66</v>
      </c>
      <c r="D360" s="122" t="s">
        <v>369</v>
      </c>
      <c r="E360" s="212" t="s">
        <v>143</v>
      </c>
      <c r="F360" s="213"/>
      <c r="G360" s="127" t="s">
        <v>13</v>
      </c>
      <c r="H360" s="94">
        <v>5691247.9199999999</v>
      </c>
      <c r="I360" s="100">
        <v>5629846.8399999999</v>
      </c>
      <c r="J360" s="101">
        <v>61401.08</v>
      </c>
      <c r="K360" s="116" t="str">
        <f t="shared" si="7"/>
        <v>00007070000000000620</v>
      </c>
      <c r="L360" s="104" t="s">
        <v>376</v>
      </c>
    </row>
    <row r="361" spans="1:12" s="82" customFormat="1" ht="45">
      <c r="A361" s="77" t="s">
        <v>349</v>
      </c>
      <c r="B361" s="76" t="s">
        <v>7</v>
      </c>
      <c r="C361" s="119" t="s">
        <v>66</v>
      </c>
      <c r="D361" s="123" t="s">
        <v>369</v>
      </c>
      <c r="E361" s="162" t="s">
        <v>143</v>
      </c>
      <c r="F361" s="183"/>
      <c r="G361" s="120" t="s">
        <v>350</v>
      </c>
      <c r="H361" s="78">
        <v>5691247.9199999999</v>
      </c>
      <c r="I361" s="79">
        <v>5629846.8399999999</v>
      </c>
      <c r="J361" s="80">
        <f>IF(IF(H361="",0,H361)=0,0,(IF(H361&gt;0,IF(I361&gt;H361,0,H361-I361),IF(I361&gt;H361,H361-I361,0))))</f>
        <v>61401.08</v>
      </c>
      <c r="K361" s="116" t="str">
        <f t="shared" si="7"/>
        <v>00007070000000000621</v>
      </c>
      <c r="L361" s="81" t="str">
        <f>C361 &amp; D361 &amp;E361 &amp; F361 &amp; G361</f>
        <v>00007070000000000621</v>
      </c>
    </row>
    <row r="362" spans="1:12">
      <c r="A362" s="97" t="s">
        <v>377</v>
      </c>
      <c r="B362" s="98" t="s">
        <v>7</v>
      </c>
      <c r="C362" s="99" t="s">
        <v>66</v>
      </c>
      <c r="D362" s="122" t="s">
        <v>379</v>
      </c>
      <c r="E362" s="212" t="s">
        <v>143</v>
      </c>
      <c r="F362" s="213"/>
      <c r="G362" s="127" t="s">
        <v>66</v>
      </c>
      <c r="H362" s="94">
        <v>19162809.100000001</v>
      </c>
      <c r="I362" s="100">
        <v>19046877.010000002</v>
      </c>
      <c r="J362" s="101">
        <v>115932.09</v>
      </c>
      <c r="K362" s="116" t="str">
        <f t="shared" si="7"/>
        <v>00007090000000000000</v>
      </c>
      <c r="L362" s="104" t="s">
        <v>378</v>
      </c>
    </row>
    <row r="363" spans="1:12" ht="56.25">
      <c r="A363" s="97" t="s">
        <v>148</v>
      </c>
      <c r="B363" s="98" t="s">
        <v>7</v>
      </c>
      <c r="C363" s="99" t="s">
        <v>66</v>
      </c>
      <c r="D363" s="122" t="s">
        <v>379</v>
      </c>
      <c r="E363" s="212" t="s">
        <v>143</v>
      </c>
      <c r="F363" s="213"/>
      <c r="G363" s="127" t="s">
        <v>150</v>
      </c>
      <c r="H363" s="94">
        <v>13853163</v>
      </c>
      <c r="I363" s="100">
        <v>13853163</v>
      </c>
      <c r="J363" s="101">
        <v>0</v>
      </c>
      <c r="K363" s="116" t="str">
        <f t="shared" si="7"/>
        <v>00007090000000000100</v>
      </c>
      <c r="L363" s="104" t="s">
        <v>380</v>
      </c>
    </row>
    <row r="364" spans="1:12">
      <c r="A364" s="97" t="s">
        <v>381</v>
      </c>
      <c r="B364" s="98" t="s">
        <v>7</v>
      </c>
      <c r="C364" s="99" t="s">
        <v>66</v>
      </c>
      <c r="D364" s="122" t="s">
        <v>379</v>
      </c>
      <c r="E364" s="212" t="s">
        <v>143</v>
      </c>
      <c r="F364" s="213"/>
      <c r="G364" s="127" t="s">
        <v>383</v>
      </c>
      <c r="H364" s="94">
        <v>10560383</v>
      </c>
      <c r="I364" s="100">
        <v>10560383</v>
      </c>
      <c r="J364" s="101">
        <v>0</v>
      </c>
      <c r="K364" s="116" t="str">
        <f t="shared" si="7"/>
        <v>00007090000000000110</v>
      </c>
      <c r="L364" s="104" t="s">
        <v>382</v>
      </c>
    </row>
    <row r="365" spans="1:12" s="82" customFormat="1">
      <c r="A365" s="77" t="s">
        <v>384</v>
      </c>
      <c r="B365" s="76" t="s">
        <v>7</v>
      </c>
      <c r="C365" s="119" t="s">
        <v>66</v>
      </c>
      <c r="D365" s="123" t="s">
        <v>379</v>
      </c>
      <c r="E365" s="162" t="s">
        <v>143</v>
      </c>
      <c r="F365" s="183"/>
      <c r="G365" s="120" t="s">
        <v>385</v>
      </c>
      <c r="H365" s="78">
        <v>7556244</v>
      </c>
      <c r="I365" s="79">
        <v>7556244</v>
      </c>
      <c r="J365" s="80">
        <f>IF(IF(H365="",0,H365)=0,0,(IF(H365&gt;0,IF(I365&gt;H365,0,H365-I365),IF(I365&gt;H365,H365-I365,0))))</f>
        <v>0</v>
      </c>
      <c r="K365" s="116" t="str">
        <f t="shared" si="7"/>
        <v>00007090000000000111</v>
      </c>
      <c r="L365" s="81" t="str">
        <f>C365 &amp; D365 &amp;E365 &amp; F365 &amp; G365</f>
        <v>00007090000000000111</v>
      </c>
    </row>
    <row r="366" spans="1:12" s="82" customFormat="1" ht="22.5">
      <c r="A366" s="77" t="s">
        <v>386</v>
      </c>
      <c r="B366" s="76" t="s">
        <v>7</v>
      </c>
      <c r="C366" s="119" t="s">
        <v>66</v>
      </c>
      <c r="D366" s="123" t="s">
        <v>379</v>
      </c>
      <c r="E366" s="162" t="s">
        <v>143</v>
      </c>
      <c r="F366" s="183"/>
      <c r="G366" s="120" t="s">
        <v>387</v>
      </c>
      <c r="H366" s="78">
        <v>38900</v>
      </c>
      <c r="I366" s="79">
        <v>38900</v>
      </c>
      <c r="J366" s="80">
        <f>IF(IF(H366="",0,H366)=0,0,(IF(H366&gt;0,IF(I366&gt;H366,0,H366-I366),IF(I366&gt;H366,H366-I366,0))))</f>
        <v>0</v>
      </c>
      <c r="K366" s="116" t="str">
        <f t="shared" si="7"/>
        <v>00007090000000000112</v>
      </c>
      <c r="L366" s="81" t="str">
        <f>C366 &amp; D366 &amp;E366 &amp; F366 &amp; G366</f>
        <v>00007090000000000112</v>
      </c>
    </row>
    <row r="367" spans="1:12" s="82" customFormat="1" ht="33.75">
      <c r="A367" s="77" t="s">
        <v>388</v>
      </c>
      <c r="B367" s="76" t="s">
        <v>7</v>
      </c>
      <c r="C367" s="119" t="s">
        <v>66</v>
      </c>
      <c r="D367" s="123" t="s">
        <v>379</v>
      </c>
      <c r="E367" s="162" t="s">
        <v>143</v>
      </c>
      <c r="F367" s="183"/>
      <c r="G367" s="120" t="s">
        <v>389</v>
      </c>
      <c r="H367" s="78">
        <v>2965239</v>
      </c>
      <c r="I367" s="79">
        <v>2965239</v>
      </c>
      <c r="J367" s="80">
        <f>IF(IF(H367="",0,H367)=0,0,(IF(H367&gt;0,IF(I367&gt;H367,0,H367-I367),IF(I367&gt;H367,H367-I367,0))))</f>
        <v>0</v>
      </c>
      <c r="K367" s="116" t="str">
        <f t="shared" si="7"/>
        <v>00007090000000000119</v>
      </c>
      <c r="L367" s="81" t="str">
        <f>C367 &amp; D367 &amp;E367 &amp; F367 &amp; G367</f>
        <v>00007090000000000119</v>
      </c>
    </row>
    <row r="368" spans="1:12" ht="22.5">
      <c r="A368" s="97" t="s">
        <v>151</v>
      </c>
      <c r="B368" s="98" t="s">
        <v>7</v>
      </c>
      <c r="C368" s="99" t="s">
        <v>66</v>
      </c>
      <c r="D368" s="122" t="s">
        <v>379</v>
      </c>
      <c r="E368" s="212" t="s">
        <v>143</v>
      </c>
      <c r="F368" s="213"/>
      <c r="G368" s="127" t="s">
        <v>153</v>
      </c>
      <c r="H368" s="94">
        <v>3292780</v>
      </c>
      <c r="I368" s="100">
        <v>3292780</v>
      </c>
      <c r="J368" s="101">
        <v>0</v>
      </c>
      <c r="K368" s="116" t="str">
        <f t="shared" si="7"/>
        <v>00007090000000000120</v>
      </c>
      <c r="L368" s="104" t="s">
        <v>390</v>
      </c>
    </row>
    <row r="369" spans="1:12" s="82" customFormat="1" ht="22.5">
      <c r="A369" s="77" t="s">
        <v>154</v>
      </c>
      <c r="B369" s="76" t="s">
        <v>7</v>
      </c>
      <c r="C369" s="119" t="s">
        <v>66</v>
      </c>
      <c r="D369" s="123" t="s">
        <v>379</v>
      </c>
      <c r="E369" s="162" t="s">
        <v>143</v>
      </c>
      <c r="F369" s="183"/>
      <c r="G369" s="120" t="s">
        <v>155</v>
      </c>
      <c r="H369" s="78">
        <v>2216475.6</v>
      </c>
      <c r="I369" s="79">
        <v>2216475.6</v>
      </c>
      <c r="J369" s="80">
        <f>IF(IF(H369="",0,H369)=0,0,(IF(H369&gt;0,IF(I369&gt;H369,0,H369-I369),IF(I369&gt;H369,H369-I369,0))))</f>
        <v>0</v>
      </c>
      <c r="K369" s="116" t="str">
        <f t="shared" si="7"/>
        <v>00007090000000000121</v>
      </c>
      <c r="L369" s="81" t="str">
        <f>C369 &amp; D369 &amp;E369 &amp; F369 &amp; G369</f>
        <v>00007090000000000121</v>
      </c>
    </row>
    <row r="370" spans="1:12" s="82" customFormat="1" ht="33.75">
      <c r="A370" s="77" t="s">
        <v>156</v>
      </c>
      <c r="B370" s="76" t="s">
        <v>7</v>
      </c>
      <c r="C370" s="119" t="s">
        <v>66</v>
      </c>
      <c r="D370" s="123" t="s">
        <v>379</v>
      </c>
      <c r="E370" s="162" t="s">
        <v>143</v>
      </c>
      <c r="F370" s="183"/>
      <c r="G370" s="120" t="s">
        <v>157</v>
      </c>
      <c r="H370" s="78">
        <v>175099.4</v>
      </c>
      <c r="I370" s="79">
        <v>175099.4</v>
      </c>
      <c r="J370" s="80">
        <f>IF(IF(H370="",0,H370)=0,0,(IF(H370&gt;0,IF(I370&gt;H370,0,H370-I370),IF(I370&gt;H370,H370-I370,0))))</f>
        <v>0</v>
      </c>
      <c r="K370" s="116" t="str">
        <f t="shared" si="7"/>
        <v>00007090000000000122</v>
      </c>
      <c r="L370" s="81" t="str">
        <f>C370 &amp; D370 &amp;E370 &amp; F370 &amp; G370</f>
        <v>00007090000000000122</v>
      </c>
    </row>
    <row r="371" spans="1:12" s="82" customFormat="1" ht="33.75">
      <c r="A371" s="77" t="s">
        <v>158</v>
      </c>
      <c r="B371" s="76" t="s">
        <v>7</v>
      </c>
      <c r="C371" s="119" t="s">
        <v>66</v>
      </c>
      <c r="D371" s="123" t="s">
        <v>379</v>
      </c>
      <c r="E371" s="162" t="s">
        <v>143</v>
      </c>
      <c r="F371" s="183"/>
      <c r="G371" s="120" t="s">
        <v>159</v>
      </c>
      <c r="H371" s="78">
        <v>901205</v>
      </c>
      <c r="I371" s="79">
        <v>901205</v>
      </c>
      <c r="J371" s="80">
        <f>IF(IF(H371="",0,H371)=0,0,(IF(H371&gt;0,IF(I371&gt;H371,0,H371-I371),IF(I371&gt;H371,H371-I371,0))))</f>
        <v>0</v>
      </c>
      <c r="K371" s="116" t="str">
        <f t="shared" si="7"/>
        <v>00007090000000000129</v>
      </c>
      <c r="L371" s="81" t="str">
        <f>C371 &amp; D371 &amp;E371 &amp; F371 &amp; G371</f>
        <v>00007090000000000129</v>
      </c>
    </row>
    <row r="372" spans="1:12" ht="22.5">
      <c r="A372" s="97" t="s">
        <v>165</v>
      </c>
      <c r="B372" s="98" t="s">
        <v>7</v>
      </c>
      <c r="C372" s="99" t="s">
        <v>66</v>
      </c>
      <c r="D372" s="122" t="s">
        <v>379</v>
      </c>
      <c r="E372" s="212" t="s">
        <v>143</v>
      </c>
      <c r="F372" s="213"/>
      <c r="G372" s="127" t="s">
        <v>7</v>
      </c>
      <c r="H372" s="94">
        <v>5142670.0999999996</v>
      </c>
      <c r="I372" s="100">
        <v>5026738.01</v>
      </c>
      <c r="J372" s="101">
        <v>115932.09</v>
      </c>
      <c r="K372" s="116" t="str">
        <f t="shared" ref="K372:K435" si="8">C372 &amp; D372 &amp;E372 &amp; F372 &amp; G372</f>
        <v>00007090000000000200</v>
      </c>
      <c r="L372" s="104" t="s">
        <v>391</v>
      </c>
    </row>
    <row r="373" spans="1:12" ht="22.5">
      <c r="A373" s="97" t="s">
        <v>167</v>
      </c>
      <c r="B373" s="98" t="s">
        <v>7</v>
      </c>
      <c r="C373" s="99" t="s">
        <v>66</v>
      </c>
      <c r="D373" s="122" t="s">
        <v>379</v>
      </c>
      <c r="E373" s="212" t="s">
        <v>143</v>
      </c>
      <c r="F373" s="213"/>
      <c r="G373" s="127" t="s">
        <v>169</v>
      </c>
      <c r="H373" s="94">
        <v>5142670.0999999996</v>
      </c>
      <c r="I373" s="100">
        <v>5026738.01</v>
      </c>
      <c r="J373" s="101">
        <v>115932.09</v>
      </c>
      <c r="K373" s="116" t="str">
        <f t="shared" si="8"/>
        <v>00007090000000000240</v>
      </c>
      <c r="L373" s="104" t="s">
        <v>392</v>
      </c>
    </row>
    <row r="374" spans="1:12" s="82" customFormat="1">
      <c r="A374" s="77" t="s">
        <v>170</v>
      </c>
      <c r="B374" s="76" t="s">
        <v>7</v>
      </c>
      <c r="C374" s="119" t="s">
        <v>66</v>
      </c>
      <c r="D374" s="123" t="s">
        <v>379</v>
      </c>
      <c r="E374" s="162" t="s">
        <v>143</v>
      </c>
      <c r="F374" s="183"/>
      <c r="G374" s="120" t="s">
        <v>171</v>
      </c>
      <c r="H374" s="78">
        <v>5142670.0999999996</v>
      </c>
      <c r="I374" s="79">
        <v>5026738.01</v>
      </c>
      <c r="J374" s="80">
        <f>IF(IF(H374="",0,H374)=0,0,(IF(H374&gt;0,IF(I374&gt;H374,0,H374-I374),IF(I374&gt;H374,H374-I374,0))))</f>
        <v>115932.09</v>
      </c>
      <c r="K374" s="116" t="str">
        <f t="shared" si="8"/>
        <v>00007090000000000244</v>
      </c>
      <c r="L374" s="81" t="str">
        <f>C374 &amp; D374 &amp;E374 &amp; F374 &amp; G374</f>
        <v>00007090000000000244</v>
      </c>
    </row>
    <row r="375" spans="1:12">
      <c r="A375" s="97" t="s">
        <v>172</v>
      </c>
      <c r="B375" s="98" t="s">
        <v>7</v>
      </c>
      <c r="C375" s="99" t="s">
        <v>66</v>
      </c>
      <c r="D375" s="122" t="s">
        <v>379</v>
      </c>
      <c r="E375" s="212" t="s">
        <v>143</v>
      </c>
      <c r="F375" s="213"/>
      <c r="G375" s="127" t="s">
        <v>174</v>
      </c>
      <c r="H375" s="94">
        <v>166976</v>
      </c>
      <c r="I375" s="100">
        <v>166976</v>
      </c>
      <c r="J375" s="101">
        <v>0</v>
      </c>
      <c r="K375" s="116" t="str">
        <f t="shared" si="8"/>
        <v>00007090000000000800</v>
      </c>
      <c r="L375" s="104" t="s">
        <v>393</v>
      </c>
    </row>
    <row r="376" spans="1:12">
      <c r="A376" s="97" t="s">
        <v>175</v>
      </c>
      <c r="B376" s="98" t="s">
        <v>7</v>
      </c>
      <c r="C376" s="99" t="s">
        <v>66</v>
      </c>
      <c r="D376" s="122" t="s">
        <v>379</v>
      </c>
      <c r="E376" s="212" t="s">
        <v>143</v>
      </c>
      <c r="F376" s="213"/>
      <c r="G376" s="127" t="s">
        <v>177</v>
      </c>
      <c r="H376" s="94">
        <v>166976</v>
      </c>
      <c r="I376" s="100">
        <v>166976</v>
      </c>
      <c r="J376" s="101">
        <v>0</v>
      </c>
      <c r="K376" s="116" t="str">
        <f t="shared" si="8"/>
        <v>00007090000000000850</v>
      </c>
      <c r="L376" s="104" t="s">
        <v>394</v>
      </c>
    </row>
    <row r="377" spans="1:12" s="82" customFormat="1" ht="22.5">
      <c r="A377" s="77" t="s">
        <v>198</v>
      </c>
      <c r="B377" s="76" t="s">
        <v>7</v>
      </c>
      <c r="C377" s="119" t="s">
        <v>66</v>
      </c>
      <c r="D377" s="123" t="s">
        <v>379</v>
      </c>
      <c r="E377" s="162" t="s">
        <v>143</v>
      </c>
      <c r="F377" s="183"/>
      <c r="G377" s="120" t="s">
        <v>199</v>
      </c>
      <c r="H377" s="78">
        <v>21425</v>
      </c>
      <c r="I377" s="79">
        <v>21425</v>
      </c>
      <c r="J377" s="80">
        <f>IF(IF(H377="",0,H377)=0,0,(IF(H377&gt;0,IF(I377&gt;H377,0,H377-I377),IF(I377&gt;H377,H377-I377,0))))</f>
        <v>0</v>
      </c>
      <c r="K377" s="116" t="str">
        <f t="shared" si="8"/>
        <v>00007090000000000851</v>
      </c>
      <c r="L377" s="81" t="str">
        <f>C377 &amp; D377 &amp;E377 &amp; F377 &amp; G377</f>
        <v>00007090000000000851</v>
      </c>
    </row>
    <row r="378" spans="1:12" s="82" customFormat="1">
      <c r="A378" s="77" t="s">
        <v>200</v>
      </c>
      <c r="B378" s="76" t="s">
        <v>7</v>
      </c>
      <c r="C378" s="119" t="s">
        <v>66</v>
      </c>
      <c r="D378" s="123" t="s">
        <v>379</v>
      </c>
      <c r="E378" s="162" t="s">
        <v>143</v>
      </c>
      <c r="F378" s="183"/>
      <c r="G378" s="120" t="s">
        <v>201</v>
      </c>
      <c r="H378" s="78">
        <v>64270</v>
      </c>
      <c r="I378" s="79">
        <v>64270</v>
      </c>
      <c r="J378" s="80">
        <f>IF(IF(H378="",0,H378)=0,0,(IF(H378&gt;0,IF(I378&gt;H378,0,H378-I378),IF(I378&gt;H378,H378-I378,0))))</f>
        <v>0</v>
      </c>
      <c r="K378" s="116" t="str">
        <f t="shared" si="8"/>
        <v>00007090000000000852</v>
      </c>
      <c r="L378" s="81" t="str">
        <f>C378 &amp; D378 &amp;E378 &amp; F378 &amp; G378</f>
        <v>00007090000000000852</v>
      </c>
    </row>
    <row r="379" spans="1:12" s="82" customFormat="1">
      <c r="A379" s="77" t="s">
        <v>178</v>
      </c>
      <c r="B379" s="76" t="s">
        <v>7</v>
      </c>
      <c r="C379" s="119" t="s">
        <v>66</v>
      </c>
      <c r="D379" s="123" t="s">
        <v>379</v>
      </c>
      <c r="E379" s="162" t="s">
        <v>143</v>
      </c>
      <c r="F379" s="183"/>
      <c r="G379" s="120" t="s">
        <v>179</v>
      </c>
      <c r="H379" s="78">
        <v>81281</v>
      </c>
      <c r="I379" s="79">
        <v>81281</v>
      </c>
      <c r="J379" s="80">
        <f>IF(IF(H379="",0,H379)=0,0,(IF(H379&gt;0,IF(I379&gt;H379,0,H379-I379),IF(I379&gt;H379,H379-I379,0))))</f>
        <v>0</v>
      </c>
      <c r="K379" s="116" t="str">
        <f t="shared" si="8"/>
        <v>00007090000000000853</v>
      </c>
      <c r="L379" s="81" t="str">
        <f>C379 &amp; D379 &amp;E379 &amp; F379 &amp; G379</f>
        <v>00007090000000000853</v>
      </c>
    </row>
    <row r="380" spans="1:12">
      <c r="A380" s="97" t="s">
        <v>395</v>
      </c>
      <c r="B380" s="98" t="s">
        <v>7</v>
      </c>
      <c r="C380" s="99" t="s">
        <v>66</v>
      </c>
      <c r="D380" s="122" t="s">
        <v>397</v>
      </c>
      <c r="E380" s="212" t="s">
        <v>143</v>
      </c>
      <c r="F380" s="213"/>
      <c r="G380" s="127" t="s">
        <v>66</v>
      </c>
      <c r="H380" s="94">
        <v>59127705.039999999</v>
      </c>
      <c r="I380" s="100">
        <v>58714691.649999999</v>
      </c>
      <c r="J380" s="101">
        <v>413013.39</v>
      </c>
      <c r="K380" s="116" t="str">
        <f t="shared" si="8"/>
        <v>00008000000000000000</v>
      </c>
      <c r="L380" s="104" t="s">
        <v>396</v>
      </c>
    </row>
    <row r="381" spans="1:12">
      <c r="A381" s="97" t="s">
        <v>398</v>
      </c>
      <c r="B381" s="98" t="s">
        <v>7</v>
      </c>
      <c r="C381" s="99" t="s">
        <v>66</v>
      </c>
      <c r="D381" s="122" t="s">
        <v>400</v>
      </c>
      <c r="E381" s="212" t="s">
        <v>143</v>
      </c>
      <c r="F381" s="213"/>
      <c r="G381" s="127" t="s">
        <v>66</v>
      </c>
      <c r="H381" s="94">
        <v>51054705.619999997</v>
      </c>
      <c r="I381" s="100">
        <v>50649575.770000003</v>
      </c>
      <c r="J381" s="101">
        <v>405129.85</v>
      </c>
      <c r="K381" s="116" t="str">
        <f t="shared" si="8"/>
        <v>00008010000000000000</v>
      </c>
      <c r="L381" s="104" t="s">
        <v>399</v>
      </c>
    </row>
    <row r="382" spans="1:12" ht="22.5">
      <c r="A382" s="97" t="s">
        <v>165</v>
      </c>
      <c r="B382" s="98" t="s">
        <v>7</v>
      </c>
      <c r="C382" s="99" t="s">
        <v>66</v>
      </c>
      <c r="D382" s="122" t="s">
        <v>400</v>
      </c>
      <c r="E382" s="212" t="s">
        <v>143</v>
      </c>
      <c r="F382" s="213"/>
      <c r="G382" s="127" t="s">
        <v>7</v>
      </c>
      <c r="H382" s="94">
        <v>31322</v>
      </c>
      <c r="I382" s="100">
        <v>31322</v>
      </c>
      <c r="J382" s="101">
        <v>0</v>
      </c>
      <c r="K382" s="116" t="str">
        <f t="shared" si="8"/>
        <v>00008010000000000200</v>
      </c>
      <c r="L382" s="104" t="s">
        <v>401</v>
      </c>
    </row>
    <row r="383" spans="1:12" ht="22.5">
      <c r="A383" s="97" t="s">
        <v>167</v>
      </c>
      <c r="B383" s="98" t="s">
        <v>7</v>
      </c>
      <c r="C383" s="99" t="s">
        <v>66</v>
      </c>
      <c r="D383" s="122" t="s">
        <v>400</v>
      </c>
      <c r="E383" s="212" t="s">
        <v>143</v>
      </c>
      <c r="F383" s="213"/>
      <c r="G383" s="127" t="s">
        <v>169</v>
      </c>
      <c r="H383" s="94">
        <v>31322</v>
      </c>
      <c r="I383" s="100">
        <v>31322</v>
      </c>
      <c r="J383" s="101">
        <v>0</v>
      </c>
      <c r="K383" s="116" t="str">
        <f t="shared" si="8"/>
        <v>00008010000000000240</v>
      </c>
      <c r="L383" s="104" t="s">
        <v>402</v>
      </c>
    </row>
    <row r="384" spans="1:12" s="82" customFormat="1">
      <c r="A384" s="77" t="s">
        <v>170</v>
      </c>
      <c r="B384" s="76" t="s">
        <v>7</v>
      </c>
      <c r="C384" s="119" t="s">
        <v>66</v>
      </c>
      <c r="D384" s="123" t="s">
        <v>400</v>
      </c>
      <c r="E384" s="162" t="s">
        <v>143</v>
      </c>
      <c r="F384" s="183"/>
      <c r="G384" s="120" t="s">
        <v>171</v>
      </c>
      <c r="H384" s="78">
        <v>31322</v>
      </c>
      <c r="I384" s="79">
        <v>31322</v>
      </c>
      <c r="J384" s="80">
        <f>IF(IF(H384="",0,H384)=0,0,(IF(H384&gt;0,IF(I384&gt;H384,0,H384-I384),IF(I384&gt;H384,H384-I384,0))))</f>
        <v>0</v>
      </c>
      <c r="K384" s="116" t="str">
        <f t="shared" si="8"/>
        <v>00008010000000000244</v>
      </c>
      <c r="L384" s="81" t="str">
        <f>C384 &amp; D384 &amp;E384 &amp; F384 &amp; G384</f>
        <v>00008010000000000244</v>
      </c>
    </row>
    <row r="385" spans="1:12" ht="22.5">
      <c r="A385" s="97" t="s">
        <v>251</v>
      </c>
      <c r="B385" s="98" t="s">
        <v>7</v>
      </c>
      <c r="C385" s="99" t="s">
        <v>66</v>
      </c>
      <c r="D385" s="122" t="s">
        <v>400</v>
      </c>
      <c r="E385" s="212" t="s">
        <v>143</v>
      </c>
      <c r="F385" s="213"/>
      <c r="G385" s="127" t="s">
        <v>253</v>
      </c>
      <c r="H385" s="94">
        <v>51023383.619999997</v>
      </c>
      <c r="I385" s="100">
        <v>50618253.770000003</v>
      </c>
      <c r="J385" s="101">
        <v>405129.85</v>
      </c>
      <c r="K385" s="116" t="str">
        <f t="shared" si="8"/>
        <v>00008010000000000600</v>
      </c>
      <c r="L385" s="104" t="s">
        <v>403</v>
      </c>
    </row>
    <row r="386" spans="1:12">
      <c r="A386" s="97" t="s">
        <v>254</v>
      </c>
      <c r="B386" s="98" t="s">
        <v>7</v>
      </c>
      <c r="C386" s="99" t="s">
        <v>66</v>
      </c>
      <c r="D386" s="122" t="s">
        <v>400</v>
      </c>
      <c r="E386" s="212" t="s">
        <v>143</v>
      </c>
      <c r="F386" s="213"/>
      <c r="G386" s="127" t="s">
        <v>256</v>
      </c>
      <c r="H386" s="94">
        <v>41478058.810000002</v>
      </c>
      <c r="I386" s="100">
        <v>41312286.759999998</v>
      </c>
      <c r="J386" s="101">
        <v>165772.04999999999</v>
      </c>
      <c r="K386" s="116" t="str">
        <f t="shared" si="8"/>
        <v>00008010000000000610</v>
      </c>
      <c r="L386" s="104" t="s">
        <v>404</v>
      </c>
    </row>
    <row r="387" spans="1:12" s="82" customFormat="1" ht="45">
      <c r="A387" s="77" t="s">
        <v>322</v>
      </c>
      <c r="B387" s="76" t="s">
        <v>7</v>
      </c>
      <c r="C387" s="119" t="s">
        <v>66</v>
      </c>
      <c r="D387" s="123" t="s">
        <v>400</v>
      </c>
      <c r="E387" s="162" t="s">
        <v>143</v>
      </c>
      <c r="F387" s="183"/>
      <c r="G387" s="120" t="s">
        <v>323</v>
      </c>
      <c r="H387" s="78">
        <v>40499189.810000002</v>
      </c>
      <c r="I387" s="79">
        <v>40333417.759999998</v>
      </c>
      <c r="J387" s="80">
        <f>IF(IF(H387="",0,H387)=0,0,(IF(H387&gt;0,IF(I387&gt;H387,0,H387-I387),IF(I387&gt;H387,H387-I387,0))))</f>
        <v>165772.04999999999</v>
      </c>
      <c r="K387" s="116" t="str">
        <f t="shared" si="8"/>
        <v>00008010000000000611</v>
      </c>
      <c r="L387" s="81" t="str">
        <f>C387 &amp; D387 &amp;E387 &amp; F387 &amp; G387</f>
        <v>00008010000000000611</v>
      </c>
    </row>
    <row r="388" spans="1:12" s="82" customFormat="1">
      <c r="A388" s="77" t="s">
        <v>257</v>
      </c>
      <c r="B388" s="76" t="s">
        <v>7</v>
      </c>
      <c r="C388" s="119" t="s">
        <v>66</v>
      </c>
      <c r="D388" s="123" t="s">
        <v>400</v>
      </c>
      <c r="E388" s="162" t="s">
        <v>143</v>
      </c>
      <c r="F388" s="183"/>
      <c r="G388" s="120" t="s">
        <v>258</v>
      </c>
      <c r="H388" s="78">
        <v>978869</v>
      </c>
      <c r="I388" s="79">
        <v>978869</v>
      </c>
      <c r="J388" s="80">
        <f>IF(IF(H388="",0,H388)=0,0,(IF(H388&gt;0,IF(I388&gt;H388,0,H388-I388),IF(I388&gt;H388,H388-I388,0))))</f>
        <v>0</v>
      </c>
      <c r="K388" s="116" t="str">
        <f t="shared" si="8"/>
        <v>00008010000000000612</v>
      </c>
      <c r="L388" s="81" t="str">
        <f>C388 &amp; D388 &amp;E388 &amp; F388 &amp; G388</f>
        <v>00008010000000000612</v>
      </c>
    </row>
    <row r="389" spans="1:12">
      <c r="A389" s="97" t="s">
        <v>259</v>
      </c>
      <c r="B389" s="98" t="s">
        <v>7</v>
      </c>
      <c r="C389" s="99" t="s">
        <v>66</v>
      </c>
      <c r="D389" s="122" t="s">
        <v>400</v>
      </c>
      <c r="E389" s="212" t="s">
        <v>143</v>
      </c>
      <c r="F389" s="213"/>
      <c r="G389" s="127" t="s">
        <v>13</v>
      </c>
      <c r="H389" s="94">
        <v>9545324.8100000005</v>
      </c>
      <c r="I389" s="100">
        <v>9305967.0099999998</v>
      </c>
      <c r="J389" s="101">
        <v>239357.8</v>
      </c>
      <c r="K389" s="116" t="str">
        <f t="shared" si="8"/>
        <v>00008010000000000620</v>
      </c>
      <c r="L389" s="104" t="s">
        <v>405</v>
      </c>
    </row>
    <row r="390" spans="1:12" s="82" customFormat="1" ht="45">
      <c r="A390" s="77" t="s">
        <v>349</v>
      </c>
      <c r="B390" s="76" t="s">
        <v>7</v>
      </c>
      <c r="C390" s="119" t="s">
        <v>66</v>
      </c>
      <c r="D390" s="123" t="s">
        <v>400</v>
      </c>
      <c r="E390" s="162" t="s">
        <v>143</v>
      </c>
      <c r="F390" s="183"/>
      <c r="G390" s="120" t="s">
        <v>350</v>
      </c>
      <c r="H390" s="78">
        <v>9201324.8100000005</v>
      </c>
      <c r="I390" s="79">
        <v>8961967.0099999998</v>
      </c>
      <c r="J390" s="80">
        <f>IF(IF(H390="",0,H390)=0,0,(IF(H390&gt;0,IF(I390&gt;H390,0,H390-I390),IF(I390&gt;H390,H390-I390,0))))</f>
        <v>239357.8</v>
      </c>
      <c r="K390" s="116" t="str">
        <f t="shared" si="8"/>
        <v>00008010000000000621</v>
      </c>
      <c r="L390" s="81" t="str">
        <f>C390 &amp; D390 &amp;E390 &amp; F390 &amp; G390</f>
        <v>00008010000000000621</v>
      </c>
    </row>
    <row r="391" spans="1:12" s="82" customFormat="1">
      <c r="A391" s="77" t="s">
        <v>261</v>
      </c>
      <c r="B391" s="76" t="s">
        <v>7</v>
      </c>
      <c r="C391" s="119" t="s">
        <v>66</v>
      </c>
      <c r="D391" s="123" t="s">
        <v>400</v>
      </c>
      <c r="E391" s="162" t="s">
        <v>143</v>
      </c>
      <c r="F391" s="183"/>
      <c r="G391" s="120" t="s">
        <v>262</v>
      </c>
      <c r="H391" s="78">
        <v>344000</v>
      </c>
      <c r="I391" s="79">
        <v>344000</v>
      </c>
      <c r="J391" s="80">
        <f>IF(IF(H391="",0,H391)=0,0,(IF(H391&gt;0,IF(I391&gt;H391,0,H391-I391),IF(I391&gt;H391,H391-I391,0))))</f>
        <v>0</v>
      </c>
      <c r="K391" s="116" t="str">
        <f t="shared" si="8"/>
        <v>00008010000000000622</v>
      </c>
      <c r="L391" s="81" t="str">
        <f>C391 &amp; D391 &amp;E391 &amp; F391 &amp; G391</f>
        <v>00008010000000000622</v>
      </c>
    </row>
    <row r="392" spans="1:12">
      <c r="A392" s="97" t="s">
        <v>406</v>
      </c>
      <c r="B392" s="98" t="s">
        <v>7</v>
      </c>
      <c r="C392" s="99" t="s">
        <v>66</v>
      </c>
      <c r="D392" s="122" t="s">
        <v>408</v>
      </c>
      <c r="E392" s="212" t="s">
        <v>143</v>
      </c>
      <c r="F392" s="213"/>
      <c r="G392" s="127" t="s">
        <v>66</v>
      </c>
      <c r="H392" s="94">
        <v>8072999.4199999999</v>
      </c>
      <c r="I392" s="100">
        <v>8065115.8799999999</v>
      </c>
      <c r="J392" s="101">
        <v>7883.54</v>
      </c>
      <c r="K392" s="116" t="str">
        <f t="shared" si="8"/>
        <v>00008040000000000000</v>
      </c>
      <c r="L392" s="104" t="s">
        <v>407</v>
      </c>
    </row>
    <row r="393" spans="1:12" ht="56.25">
      <c r="A393" s="97" t="s">
        <v>148</v>
      </c>
      <c r="B393" s="98" t="s">
        <v>7</v>
      </c>
      <c r="C393" s="99" t="s">
        <v>66</v>
      </c>
      <c r="D393" s="122" t="s">
        <v>408</v>
      </c>
      <c r="E393" s="212" t="s">
        <v>143</v>
      </c>
      <c r="F393" s="213"/>
      <c r="G393" s="127" t="s">
        <v>150</v>
      </c>
      <c r="H393" s="94">
        <v>6281237.75</v>
      </c>
      <c r="I393" s="100">
        <v>6281237.75</v>
      </c>
      <c r="J393" s="101">
        <v>0</v>
      </c>
      <c r="K393" s="116" t="str">
        <f t="shared" si="8"/>
        <v>00008040000000000100</v>
      </c>
      <c r="L393" s="104" t="s">
        <v>409</v>
      </c>
    </row>
    <row r="394" spans="1:12">
      <c r="A394" s="97" t="s">
        <v>381</v>
      </c>
      <c r="B394" s="98" t="s">
        <v>7</v>
      </c>
      <c r="C394" s="99" t="s">
        <v>66</v>
      </c>
      <c r="D394" s="122" t="s">
        <v>408</v>
      </c>
      <c r="E394" s="212" t="s">
        <v>143</v>
      </c>
      <c r="F394" s="213"/>
      <c r="G394" s="127" t="s">
        <v>383</v>
      </c>
      <c r="H394" s="94">
        <v>3537373.04</v>
      </c>
      <c r="I394" s="100">
        <v>3537373.04</v>
      </c>
      <c r="J394" s="101">
        <v>0</v>
      </c>
      <c r="K394" s="116" t="str">
        <f t="shared" si="8"/>
        <v>00008040000000000110</v>
      </c>
      <c r="L394" s="104" t="s">
        <v>410</v>
      </c>
    </row>
    <row r="395" spans="1:12" s="82" customFormat="1">
      <c r="A395" s="77" t="s">
        <v>384</v>
      </c>
      <c r="B395" s="76" t="s">
        <v>7</v>
      </c>
      <c r="C395" s="119" t="s">
        <v>66</v>
      </c>
      <c r="D395" s="123" t="s">
        <v>408</v>
      </c>
      <c r="E395" s="162" t="s">
        <v>143</v>
      </c>
      <c r="F395" s="183"/>
      <c r="G395" s="120" t="s">
        <v>385</v>
      </c>
      <c r="H395" s="78">
        <v>2589100</v>
      </c>
      <c r="I395" s="79">
        <v>2589100</v>
      </c>
      <c r="J395" s="80">
        <f>IF(IF(H395="",0,H395)=0,0,(IF(H395&gt;0,IF(I395&gt;H395,0,H395-I395),IF(I395&gt;H395,H395-I395,0))))</f>
        <v>0</v>
      </c>
      <c r="K395" s="116" t="str">
        <f t="shared" si="8"/>
        <v>00008040000000000111</v>
      </c>
      <c r="L395" s="81" t="str">
        <f>C395 &amp; D395 &amp;E395 &amp; F395 &amp; G395</f>
        <v>00008040000000000111</v>
      </c>
    </row>
    <row r="396" spans="1:12" s="82" customFormat="1" ht="22.5">
      <c r="A396" s="77" t="s">
        <v>386</v>
      </c>
      <c r="B396" s="76" t="s">
        <v>7</v>
      </c>
      <c r="C396" s="119" t="s">
        <v>66</v>
      </c>
      <c r="D396" s="123" t="s">
        <v>408</v>
      </c>
      <c r="E396" s="162" t="s">
        <v>143</v>
      </c>
      <c r="F396" s="183"/>
      <c r="G396" s="120" t="s">
        <v>387</v>
      </c>
      <c r="H396" s="78">
        <v>438.33</v>
      </c>
      <c r="I396" s="79">
        <v>438.33</v>
      </c>
      <c r="J396" s="80">
        <f>IF(IF(H396="",0,H396)=0,0,(IF(H396&gt;0,IF(I396&gt;H396,0,H396-I396),IF(I396&gt;H396,H396-I396,0))))</f>
        <v>0</v>
      </c>
      <c r="K396" s="116" t="str">
        <f t="shared" si="8"/>
        <v>00008040000000000112</v>
      </c>
      <c r="L396" s="81" t="str">
        <f>C396 &amp; D396 &amp;E396 &amp; F396 &amp; G396</f>
        <v>00008040000000000112</v>
      </c>
    </row>
    <row r="397" spans="1:12" s="82" customFormat="1" ht="33.75">
      <c r="A397" s="77" t="s">
        <v>388</v>
      </c>
      <c r="B397" s="76" t="s">
        <v>7</v>
      </c>
      <c r="C397" s="119" t="s">
        <v>66</v>
      </c>
      <c r="D397" s="123" t="s">
        <v>408</v>
      </c>
      <c r="E397" s="162" t="s">
        <v>143</v>
      </c>
      <c r="F397" s="183"/>
      <c r="G397" s="120" t="s">
        <v>389</v>
      </c>
      <c r="H397" s="78">
        <v>947834.71</v>
      </c>
      <c r="I397" s="79">
        <v>947834.71</v>
      </c>
      <c r="J397" s="80">
        <f>IF(IF(H397="",0,H397)=0,0,(IF(H397&gt;0,IF(I397&gt;H397,0,H397-I397),IF(I397&gt;H397,H397-I397,0))))</f>
        <v>0</v>
      </c>
      <c r="K397" s="116" t="str">
        <f t="shared" si="8"/>
        <v>00008040000000000119</v>
      </c>
      <c r="L397" s="81" t="str">
        <f>C397 &amp; D397 &amp;E397 &amp; F397 &amp; G397</f>
        <v>00008040000000000119</v>
      </c>
    </row>
    <row r="398" spans="1:12" ht="22.5">
      <c r="A398" s="97" t="s">
        <v>151</v>
      </c>
      <c r="B398" s="98" t="s">
        <v>7</v>
      </c>
      <c r="C398" s="99" t="s">
        <v>66</v>
      </c>
      <c r="D398" s="122" t="s">
        <v>408</v>
      </c>
      <c r="E398" s="212" t="s">
        <v>143</v>
      </c>
      <c r="F398" s="213"/>
      <c r="G398" s="127" t="s">
        <v>153</v>
      </c>
      <c r="H398" s="94">
        <v>2743864.71</v>
      </c>
      <c r="I398" s="100">
        <v>2743864.71</v>
      </c>
      <c r="J398" s="101">
        <v>0</v>
      </c>
      <c r="K398" s="116" t="str">
        <f t="shared" si="8"/>
        <v>00008040000000000120</v>
      </c>
      <c r="L398" s="104" t="s">
        <v>411</v>
      </c>
    </row>
    <row r="399" spans="1:12" s="82" customFormat="1" ht="22.5">
      <c r="A399" s="77" t="s">
        <v>154</v>
      </c>
      <c r="B399" s="76" t="s">
        <v>7</v>
      </c>
      <c r="C399" s="119" t="s">
        <v>66</v>
      </c>
      <c r="D399" s="123" t="s">
        <v>408</v>
      </c>
      <c r="E399" s="162" t="s">
        <v>143</v>
      </c>
      <c r="F399" s="183"/>
      <c r="G399" s="120" t="s">
        <v>155</v>
      </c>
      <c r="H399" s="78">
        <v>1798000</v>
      </c>
      <c r="I399" s="79">
        <v>1798000</v>
      </c>
      <c r="J399" s="80">
        <f>IF(IF(H399="",0,H399)=0,0,(IF(H399&gt;0,IF(I399&gt;H399,0,H399-I399),IF(I399&gt;H399,H399-I399,0))))</f>
        <v>0</v>
      </c>
      <c r="K399" s="116" t="str">
        <f t="shared" si="8"/>
        <v>00008040000000000121</v>
      </c>
      <c r="L399" s="81" t="str">
        <f>C399 &amp; D399 &amp;E399 &amp; F399 &amp; G399</f>
        <v>00008040000000000121</v>
      </c>
    </row>
    <row r="400" spans="1:12" s="82" customFormat="1" ht="33.75">
      <c r="A400" s="77" t="s">
        <v>156</v>
      </c>
      <c r="B400" s="76" t="s">
        <v>7</v>
      </c>
      <c r="C400" s="119" t="s">
        <v>66</v>
      </c>
      <c r="D400" s="123" t="s">
        <v>408</v>
      </c>
      <c r="E400" s="162" t="s">
        <v>143</v>
      </c>
      <c r="F400" s="183"/>
      <c r="G400" s="120" t="s">
        <v>157</v>
      </c>
      <c r="H400" s="78">
        <v>120300</v>
      </c>
      <c r="I400" s="79">
        <v>120300</v>
      </c>
      <c r="J400" s="80">
        <f>IF(IF(H400="",0,H400)=0,0,(IF(H400&gt;0,IF(I400&gt;H400,0,H400-I400),IF(I400&gt;H400,H400-I400,0))))</f>
        <v>0</v>
      </c>
      <c r="K400" s="116" t="str">
        <f t="shared" si="8"/>
        <v>00008040000000000122</v>
      </c>
      <c r="L400" s="81" t="str">
        <f>C400 &amp; D400 &amp;E400 &amp; F400 &amp; G400</f>
        <v>00008040000000000122</v>
      </c>
    </row>
    <row r="401" spans="1:12" s="82" customFormat="1" ht="33.75">
      <c r="A401" s="77" t="s">
        <v>158</v>
      </c>
      <c r="B401" s="76" t="s">
        <v>7</v>
      </c>
      <c r="C401" s="119" t="s">
        <v>66</v>
      </c>
      <c r="D401" s="123" t="s">
        <v>408</v>
      </c>
      <c r="E401" s="162" t="s">
        <v>143</v>
      </c>
      <c r="F401" s="183"/>
      <c r="G401" s="120" t="s">
        <v>159</v>
      </c>
      <c r="H401" s="78">
        <v>825564.71</v>
      </c>
      <c r="I401" s="79">
        <v>825564.71</v>
      </c>
      <c r="J401" s="80">
        <f>IF(IF(H401="",0,H401)=0,0,(IF(H401&gt;0,IF(I401&gt;H401,0,H401-I401),IF(I401&gt;H401,H401-I401,0))))</f>
        <v>0</v>
      </c>
      <c r="K401" s="116" t="str">
        <f t="shared" si="8"/>
        <v>00008040000000000129</v>
      </c>
      <c r="L401" s="81" t="str">
        <f>C401 &amp; D401 &amp;E401 &amp; F401 &amp; G401</f>
        <v>00008040000000000129</v>
      </c>
    </row>
    <row r="402" spans="1:12" ht="22.5">
      <c r="A402" s="97" t="s">
        <v>165</v>
      </c>
      <c r="B402" s="98" t="s">
        <v>7</v>
      </c>
      <c r="C402" s="99" t="s">
        <v>66</v>
      </c>
      <c r="D402" s="122" t="s">
        <v>408</v>
      </c>
      <c r="E402" s="212" t="s">
        <v>143</v>
      </c>
      <c r="F402" s="213"/>
      <c r="G402" s="127" t="s">
        <v>7</v>
      </c>
      <c r="H402" s="94">
        <v>1738451.83</v>
      </c>
      <c r="I402" s="100">
        <v>1730568.29</v>
      </c>
      <c r="J402" s="101">
        <v>7883.54</v>
      </c>
      <c r="K402" s="116" t="str">
        <f t="shared" si="8"/>
        <v>00008040000000000200</v>
      </c>
      <c r="L402" s="104" t="s">
        <v>412</v>
      </c>
    </row>
    <row r="403" spans="1:12" ht="22.5">
      <c r="A403" s="97" t="s">
        <v>167</v>
      </c>
      <c r="B403" s="98" t="s">
        <v>7</v>
      </c>
      <c r="C403" s="99" t="s">
        <v>66</v>
      </c>
      <c r="D403" s="122" t="s">
        <v>408</v>
      </c>
      <c r="E403" s="212" t="s">
        <v>143</v>
      </c>
      <c r="F403" s="213"/>
      <c r="G403" s="127" t="s">
        <v>169</v>
      </c>
      <c r="H403" s="94">
        <v>1738451.83</v>
      </c>
      <c r="I403" s="100">
        <v>1730568.29</v>
      </c>
      <c r="J403" s="101">
        <v>7883.54</v>
      </c>
      <c r="K403" s="116" t="str">
        <f t="shared" si="8"/>
        <v>00008040000000000240</v>
      </c>
      <c r="L403" s="104" t="s">
        <v>413</v>
      </c>
    </row>
    <row r="404" spans="1:12" s="82" customFormat="1">
      <c r="A404" s="77" t="s">
        <v>170</v>
      </c>
      <c r="B404" s="76" t="s">
        <v>7</v>
      </c>
      <c r="C404" s="119" t="s">
        <v>66</v>
      </c>
      <c r="D404" s="123" t="s">
        <v>408</v>
      </c>
      <c r="E404" s="162" t="s">
        <v>143</v>
      </c>
      <c r="F404" s="183"/>
      <c r="G404" s="120" t="s">
        <v>171</v>
      </c>
      <c r="H404" s="78">
        <v>1738451.83</v>
      </c>
      <c r="I404" s="79">
        <v>1730568.29</v>
      </c>
      <c r="J404" s="80">
        <f>IF(IF(H404="",0,H404)=0,0,(IF(H404&gt;0,IF(I404&gt;H404,0,H404-I404),IF(I404&gt;H404,H404-I404,0))))</f>
        <v>7883.54</v>
      </c>
      <c r="K404" s="116" t="str">
        <f t="shared" si="8"/>
        <v>00008040000000000244</v>
      </c>
      <c r="L404" s="81" t="str">
        <f>C404 &amp; D404 &amp;E404 &amp; F404 &amp; G404</f>
        <v>00008040000000000244</v>
      </c>
    </row>
    <row r="405" spans="1:12">
      <c r="A405" s="97" t="s">
        <v>172</v>
      </c>
      <c r="B405" s="98" t="s">
        <v>7</v>
      </c>
      <c r="C405" s="99" t="s">
        <v>66</v>
      </c>
      <c r="D405" s="122" t="s">
        <v>408</v>
      </c>
      <c r="E405" s="212" t="s">
        <v>143</v>
      </c>
      <c r="F405" s="213"/>
      <c r="G405" s="127" t="s">
        <v>174</v>
      </c>
      <c r="H405" s="94">
        <v>53309.84</v>
      </c>
      <c r="I405" s="100">
        <v>53309.84</v>
      </c>
      <c r="J405" s="101">
        <v>0</v>
      </c>
      <c r="K405" s="116" t="str">
        <f t="shared" si="8"/>
        <v>00008040000000000800</v>
      </c>
      <c r="L405" s="104" t="s">
        <v>414</v>
      </c>
    </row>
    <row r="406" spans="1:12">
      <c r="A406" s="97" t="s">
        <v>175</v>
      </c>
      <c r="B406" s="98" t="s">
        <v>7</v>
      </c>
      <c r="C406" s="99" t="s">
        <v>66</v>
      </c>
      <c r="D406" s="122" t="s">
        <v>408</v>
      </c>
      <c r="E406" s="212" t="s">
        <v>143</v>
      </c>
      <c r="F406" s="213"/>
      <c r="G406" s="127" t="s">
        <v>177</v>
      </c>
      <c r="H406" s="94">
        <v>53309.84</v>
      </c>
      <c r="I406" s="100">
        <v>53309.84</v>
      </c>
      <c r="J406" s="101">
        <v>0</v>
      </c>
      <c r="K406" s="116" t="str">
        <f t="shared" si="8"/>
        <v>00008040000000000850</v>
      </c>
      <c r="L406" s="104" t="s">
        <v>415</v>
      </c>
    </row>
    <row r="407" spans="1:12" s="82" customFormat="1" ht="22.5">
      <c r="A407" s="77" t="s">
        <v>198</v>
      </c>
      <c r="B407" s="76" t="s">
        <v>7</v>
      </c>
      <c r="C407" s="119" t="s">
        <v>66</v>
      </c>
      <c r="D407" s="123" t="s">
        <v>408</v>
      </c>
      <c r="E407" s="162" t="s">
        <v>143</v>
      </c>
      <c r="F407" s="183"/>
      <c r="G407" s="120" t="s">
        <v>199</v>
      </c>
      <c r="H407" s="78">
        <v>2145</v>
      </c>
      <c r="I407" s="79">
        <v>2145</v>
      </c>
      <c r="J407" s="80">
        <f>IF(IF(H407="",0,H407)=0,0,(IF(H407&gt;0,IF(I407&gt;H407,0,H407-I407),IF(I407&gt;H407,H407-I407,0))))</f>
        <v>0</v>
      </c>
      <c r="K407" s="116" t="str">
        <f t="shared" si="8"/>
        <v>00008040000000000851</v>
      </c>
      <c r="L407" s="81" t="str">
        <f>C407 &amp; D407 &amp;E407 &amp; F407 &amp; G407</f>
        <v>00008040000000000851</v>
      </c>
    </row>
    <row r="408" spans="1:12" s="82" customFormat="1">
      <c r="A408" s="77" t="s">
        <v>178</v>
      </c>
      <c r="B408" s="76" t="s">
        <v>7</v>
      </c>
      <c r="C408" s="119" t="s">
        <v>66</v>
      </c>
      <c r="D408" s="123" t="s">
        <v>408</v>
      </c>
      <c r="E408" s="162" t="s">
        <v>143</v>
      </c>
      <c r="F408" s="183"/>
      <c r="G408" s="120" t="s">
        <v>179</v>
      </c>
      <c r="H408" s="78">
        <v>51164.84</v>
      </c>
      <c r="I408" s="79">
        <v>51164.84</v>
      </c>
      <c r="J408" s="80">
        <f>IF(IF(H408="",0,H408)=0,0,(IF(H408&gt;0,IF(I408&gt;H408,0,H408-I408),IF(I408&gt;H408,H408-I408,0))))</f>
        <v>0</v>
      </c>
      <c r="K408" s="116" t="str">
        <f t="shared" si="8"/>
        <v>00008040000000000853</v>
      </c>
      <c r="L408" s="81" t="str">
        <f>C408 &amp; D408 &amp;E408 &amp; F408 &amp; G408</f>
        <v>00008040000000000853</v>
      </c>
    </row>
    <row r="409" spans="1:12">
      <c r="A409" s="97" t="s">
        <v>416</v>
      </c>
      <c r="B409" s="98" t="s">
        <v>7</v>
      </c>
      <c r="C409" s="99" t="s">
        <v>66</v>
      </c>
      <c r="D409" s="122" t="s">
        <v>418</v>
      </c>
      <c r="E409" s="212" t="s">
        <v>143</v>
      </c>
      <c r="F409" s="213"/>
      <c r="G409" s="127" t="s">
        <v>66</v>
      </c>
      <c r="H409" s="94">
        <v>102726006</v>
      </c>
      <c r="I409" s="100">
        <v>100251279.72</v>
      </c>
      <c r="J409" s="101">
        <v>2474726.2799999998</v>
      </c>
      <c r="K409" s="116" t="str">
        <f t="shared" si="8"/>
        <v>00010000000000000000</v>
      </c>
      <c r="L409" s="104" t="s">
        <v>417</v>
      </c>
    </row>
    <row r="410" spans="1:12">
      <c r="A410" s="97" t="s">
        <v>419</v>
      </c>
      <c r="B410" s="98" t="s">
        <v>7</v>
      </c>
      <c r="C410" s="99" t="s">
        <v>66</v>
      </c>
      <c r="D410" s="122" t="s">
        <v>421</v>
      </c>
      <c r="E410" s="212" t="s">
        <v>143</v>
      </c>
      <c r="F410" s="213"/>
      <c r="G410" s="127" t="s">
        <v>66</v>
      </c>
      <c r="H410" s="94">
        <v>2466405</v>
      </c>
      <c r="I410" s="100">
        <v>2464904.98</v>
      </c>
      <c r="J410" s="101">
        <v>1500.02</v>
      </c>
      <c r="K410" s="116" t="str">
        <f t="shared" si="8"/>
        <v>00010010000000000000</v>
      </c>
      <c r="L410" s="104" t="s">
        <v>420</v>
      </c>
    </row>
    <row r="411" spans="1:12" ht="22.5">
      <c r="A411" s="97" t="s">
        <v>165</v>
      </c>
      <c r="B411" s="98" t="s">
        <v>7</v>
      </c>
      <c r="C411" s="99" t="s">
        <v>66</v>
      </c>
      <c r="D411" s="122" t="s">
        <v>421</v>
      </c>
      <c r="E411" s="212" t="s">
        <v>143</v>
      </c>
      <c r="F411" s="213"/>
      <c r="G411" s="127" t="s">
        <v>7</v>
      </c>
      <c r="H411" s="94">
        <v>25905</v>
      </c>
      <c r="I411" s="100">
        <v>24404.99</v>
      </c>
      <c r="J411" s="101">
        <v>1500.01</v>
      </c>
      <c r="K411" s="116" t="str">
        <f t="shared" si="8"/>
        <v>00010010000000000200</v>
      </c>
      <c r="L411" s="104" t="s">
        <v>422</v>
      </c>
    </row>
    <row r="412" spans="1:12" ht="22.5">
      <c r="A412" s="97" t="s">
        <v>167</v>
      </c>
      <c r="B412" s="98" t="s">
        <v>7</v>
      </c>
      <c r="C412" s="99" t="s">
        <v>66</v>
      </c>
      <c r="D412" s="122" t="s">
        <v>421</v>
      </c>
      <c r="E412" s="212" t="s">
        <v>143</v>
      </c>
      <c r="F412" s="213"/>
      <c r="G412" s="127" t="s">
        <v>169</v>
      </c>
      <c r="H412" s="94">
        <v>25905</v>
      </c>
      <c r="I412" s="100">
        <v>24404.99</v>
      </c>
      <c r="J412" s="101">
        <v>1500.01</v>
      </c>
      <c r="K412" s="116" t="str">
        <f t="shared" si="8"/>
        <v>00010010000000000240</v>
      </c>
      <c r="L412" s="104" t="s">
        <v>423</v>
      </c>
    </row>
    <row r="413" spans="1:12" s="82" customFormat="1">
      <c r="A413" s="77" t="s">
        <v>170</v>
      </c>
      <c r="B413" s="76" t="s">
        <v>7</v>
      </c>
      <c r="C413" s="119" t="s">
        <v>66</v>
      </c>
      <c r="D413" s="123" t="s">
        <v>421</v>
      </c>
      <c r="E413" s="162" t="s">
        <v>143</v>
      </c>
      <c r="F413" s="183"/>
      <c r="G413" s="120" t="s">
        <v>171</v>
      </c>
      <c r="H413" s="78">
        <v>25905</v>
      </c>
      <c r="I413" s="79">
        <v>24404.99</v>
      </c>
      <c r="J413" s="80">
        <f>IF(IF(H413="",0,H413)=0,0,(IF(H413&gt;0,IF(I413&gt;H413,0,H413-I413),IF(I413&gt;H413,H413-I413,0))))</f>
        <v>1500.01</v>
      </c>
      <c r="K413" s="116" t="str">
        <f t="shared" si="8"/>
        <v>00010010000000000244</v>
      </c>
      <c r="L413" s="81" t="str">
        <f>C413 &amp; D413 &amp;E413 &amp; F413 &amp; G413</f>
        <v>00010010000000000244</v>
      </c>
    </row>
    <row r="414" spans="1:12">
      <c r="A414" s="97" t="s">
        <v>338</v>
      </c>
      <c r="B414" s="98" t="s">
        <v>7</v>
      </c>
      <c r="C414" s="99" t="s">
        <v>66</v>
      </c>
      <c r="D414" s="122" t="s">
        <v>421</v>
      </c>
      <c r="E414" s="212" t="s">
        <v>143</v>
      </c>
      <c r="F414" s="213"/>
      <c r="G414" s="127" t="s">
        <v>340</v>
      </c>
      <c r="H414" s="94">
        <v>2440500</v>
      </c>
      <c r="I414" s="100">
        <v>2440499.9900000002</v>
      </c>
      <c r="J414" s="101">
        <v>0.01</v>
      </c>
      <c r="K414" s="116" t="str">
        <f t="shared" si="8"/>
        <v>00010010000000000300</v>
      </c>
      <c r="L414" s="104" t="s">
        <v>424</v>
      </c>
    </row>
    <row r="415" spans="1:12">
      <c r="A415" s="97" t="s">
        <v>425</v>
      </c>
      <c r="B415" s="98" t="s">
        <v>7</v>
      </c>
      <c r="C415" s="99" t="s">
        <v>66</v>
      </c>
      <c r="D415" s="122" t="s">
        <v>421</v>
      </c>
      <c r="E415" s="212" t="s">
        <v>143</v>
      </c>
      <c r="F415" s="213"/>
      <c r="G415" s="127" t="s">
        <v>427</v>
      </c>
      <c r="H415" s="94">
        <v>2440500</v>
      </c>
      <c r="I415" s="100">
        <v>2440499.9900000002</v>
      </c>
      <c r="J415" s="101">
        <v>0.01</v>
      </c>
      <c r="K415" s="116" t="str">
        <f t="shared" si="8"/>
        <v>00010010000000000310</v>
      </c>
      <c r="L415" s="104" t="s">
        <v>426</v>
      </c>
    </row>
    <row r="416" spans="1:12" s="82" customFormat="1">
      <c r="A416" s="77" t="s">
        <v>428</v>
      </c>
      <c r="B416" s="76" t="s">
        <v>7</v>
      </c>
      <c r="C416" s="119" t="s">
        <v>66</v>
      </c>
      <c r="D416" s="123" t="s">
        <v>421</v>
      </c>
      <c r="E416" s="162" t="s">
        <v>143</v>
      </c>
      <c r="F416" s="183"/>
      <c r="G416" s="120" t="s">
        <v>429</v>
      </c>
      <c r="H416" s="78">
        <v>2440500</v>
      </c>
      <c r="I416" s="79">
        <v>2440499.9900000002</v>
      </c>
      <c r="J416" s="80">
        <f>IF(IF(H416="",0,H416)=0,0,(IF(H416&gt;0,IF(I416&gt;H416,0,H416-I416),IF(I416&gt;H416,H416-I416,0))))</f>
        <v>0.01</v>
      </c>
      <c r="K416" s="116" t="str">
        <f t="shared" si="8"/>
        <v>00010010000000000312</v>
      </c>
      <c r="L416" s="81" t="str">
        <f>C416 &amp; D416 &amp;E416 &amp; F416 &amp; G416</f>
        <v>00010010000000000312</v>
      </c>
    </row>
    <row r="417" spans="1:12">
      <c r="A417" s="97" t="s">
        <v>430</v>
      </c>
      <c r="B417" s="98" t="s">
        <v>7</v>
      </c>
      <c r="C417" s="99" t="s">
        <v>66</v>
      </c>
      <c r="D417" s="122" t="s">
        <v>432</v>
      </c>
      <c r="E417" s="212" t="s">
        <v>143</v>
      </c>
      <c r="F417" s="213"/>
      <c r="G417" s="127" t="s">
        <v>66</v>
      </c>
      <c r="H417" s="94">
        <v>65844300</v>
      </c>
      <c r="I417" s="100">
        <v>63572803.490000002</v>
      </c>
      <c r="J417" s="101">
        <v>2271496.5099999998</v>
      </c>
      <c r="K417" s="116" t="str">
        <f t="shared" si="8"/>
        <v>00010030000000000000</v>
      </c>
      <c r="L417" s="104" t="s">
        <v>431</v>
      </c>
    </row>
    <row r="418" spans="1:12" ht="22.5">
      <c r="A418" s="97" t="s">
        <v>165</v>
      </c>
      <c r="B418" s="98" t="s">
        <v>7</v>
      </c>
      <c r="C418" s="99" t="s">
        <v>66</v>
      </c>
      <c r="D418" s="122" t="s">
        <v>432</v>
      </c>
      <c r="E418" s="212" t="s">
        <v>143</v>
      </c>
      <c r="F418" s="213"/>
      <c r="G418" s="127" t="s">
        <v>7</v>
      </c>
      <c r="H418" s="94">
        <v>818120.48</v>
      </c>
      <c r="I418" s="100">
        <v>668145.93999999994</v>
      </c>
      <c r="J418" s="101">
        <v>149974.54</v>
      </c>
      <c r="K418" s="116" t="str">
        <f t="shared" si="8"/>
        <v>00010030000000000200</v>
      </c>
      <c r="L418" s="104" t="s">
        <v>433</v>
      </c>
    </row>
    <row r="419" spans="1:12" ht="22.5">
      <c r="A419" s="97" t="s">
        <v>167</v>
      </c>
      <c r="B419" s="98" t="s">
        <v>7</v>
      </c>
      <c r="C419" s="99" t="s">
        <v>66</v>
      </c>
      <c r="D419" s="122" t="s">
        <v>432</v>
      </c>
      <c r="E419" s="212" t="s">
        <v>143</v>
      </c>
      <c r="F419" s="213"/>
      <c r="G419" s="127" t="s">
        <v>169</v>
      </c>
      <c r="H419" s="94">
        <v>818120.48</v>
      </c>
      <c r="I419" s="100">
        <v>668145.93999999994</v>
      </c>
      <c r="J419" s="101">
        <v>149974.54</v>
      </c>
      <c r="K419" s="116" t="str">
        <f t="shared" si="8"/>
        <v>00010030000000000240</v>
      </c>
      <c r="L419" s="104" t="s">
        <v>434</v>
      </c>
    </row>
    <row r="420" spans="1:12" s="82" customFormat="1">
      <c r="A420" s="77" t="s">
        <v>170</v>
      </c>
      <c r="B420" s="76" t="s">
        <v>7</v>
      </c>
      <c r="C420" s="119" t="s">
        <v>66</v>
      </c>
      <c r="D420" s="123" t="s">
        <v>432</v>
      </c>
      <c r="E420" s="162" t="s">
        <v>143</v>
      </c>
      <c r="F420" s="183"/>
      <c r="G420" s="120" t="s">
        <v>171</v>
      </c>
      <c r="H420" s="78">
        <v>818120.48</v>
      </c>
      <c r="I420" s="79">
        <v>668145.93999999994</v>
      </c>
      <c r="J420" s="80">
        <f>IF(IF(H420="",0,H420)=0,0,(IF(H420&gt;0,IF(I420&gt;H420,0,H420-I420),IF(I420&gt;H420,H420-I420,0))))</f>
        <v>149974.54</v>
      </c>
      <c r="K420" s="116" t="str">
        <f t="shared" si="8"/>
        <v>00010030000000000244</v>
      </c>
      <c r="L420" s="81" t="str">
        <f>C420 &amp; D420 &amp;E420 &amp; F420 &amp; G420</f>
        <v>00010030000000000244</v>
      </c>
    </row>
    <row r="421" spans="1:12">
      <c r="A421" s="97" t="s">
        <v>338</v>
      </c>
      <c r="B421" s="98" t="s">
        <v>7</v>
      </c>
      <c r="C421" s="99" t="s">
        <v>66</v>
      </c>
      <c r="D421" s="122" t="s">
        <v>432</v>
      </c>
      <c r="E421" s="212" t="s">
        <v>143</v>
      </c>
      <c r="F421" s="213"/>
      <c r="G421" s="127" t="s">
        <v>340</v>
      </c>
      <c r="H421" s="94">
        <v>65026179.520000003</v>
      </c>
      <c r="I421" s="100">
        <v>62904657.549999997</v>
      </c>
      <c r="J421" s="101">
        <v>2121521.9700000002</v>
      </c>
      <c r="K421" s="116" t="str">
        <f t="shared" si="8"/>
        <v>00010030000000000300</v>
      </c>
      <c r="L421" s="104" t="s">
        <v>435</v>
      </c>
    </row>
    <row r="422" spans="1:12">
      <c r="A422" s="97" t="s">
        <v>425</v>
      </c>
      <c r="B422" s="98" t="s">
        <v>7</v>
      </c>
      <c r="C422" s="99" t="s">
        <v>66</v>
      </c>
      <c r="D422" s="122" t="s">
        <v>432</v>
      </c>
      <c r="E422" s="212" t="s">
        <v>143</v>
      </c>
      <c r="F422" s="213"/>
      <c r="G422" s="127" t="s">
        <v>427</v>
      </c>
      <c r="H422" s="94">
        <v>63707089.520000003</v>
      </c>
      <c r="I422" s="100">
        <v>61587477.549999997</v>
      </c>
      <c r="J422" s="101">
        <v>2119611.9700000002</v>
      </c>
      <c r="K422" s="116" t="str">
        <f t="shared" si="8"/>
        <v>00010030000000000310</v>
      </c>
      <c r="L422" s="104" t="s">
        <v>436</v>
      </c>
    </row>
    <row r="423" spans="1:12" s="82" customFormat="1" ht="22.5">
      <c r="A423" s="77" t="s">
        <v>437</v>
      </c>
      <c r="B423" s="76" t="s">
        <v>7</v>
      </c>
      <c r="C423" s="119" t="s">
        <v>66</v>
      </c>
      <c r="D423" s="123" t="s">
        <v>432</v>
      </c>
      <c r="E423" s="162" t="s">
        <v>143</v>
      </c>
      <c r="F423" s="183"/>
      <c r="G423" s="120" t="s">
        <v>438</v>
      </c>
      <c r="H423" s="78">
        <v>63707089.520000003</v>
      </c>
      <c r="I423" s="79">
        <v>61587477.549999997</v>
      </c>
      <c r="J423" s="80">
        <f>IF(IF(H423="",0,H423)=0,0,(IF(H423&gt;0,IF(I423&gt;H423,0,H423-I423),IF(I423&gt;H423,H423-I423,0))))</f>
        <v>2119611.9700000002</v>
      </c>
      <c r="K423" s="116" t="str">
        <f t="shared" si="8"/>
        <v>00010030000000000313</v>
      </c>
      <c r="L423" s="81" t="str">
        <f>C423 &amp; D423 &amp;E423 &amp; F423 &amp; G423</f>
        <v>00010030000000000313</v>
      </c>
    </row>
    <row r="424" spans="1:12" ht="22.5">
      <c r="A424" s="97" t="s">
        <v>341</v>
      </c>
      <c r="B424" s="98" t="s">
        <v>7</v>
      </c>
      <c r="C424" s="99" t="s">
        <v>66</v>
      </c>
      <c r="D424" s="122" t="s">
        <v>432</v>
      </c>
      <c r="E424" s="212" t="s">
        <v>143</v>
      </c>
      <c r="F424" s="213"/>
      <c r="G424" s="127" t="s">
        <v>343</v>
      </c>
      <c r="H424" s="94">
        <v>1319090</v>
      </c>
      <c r="I424" s="100">
        <v>1317180</v>
      </c>
      <c r="J424" s="101">
        <v>1910</v>
      </c>
      <c r="K424" s="116" t="str">
        <f t="shared" si="8"/>
        <v>00010030000000000320</v>
      </c>
      <c r="L424" s="104" t="s">
        <v>439</v>
      </c>
    </row>
    <row r="425" spans="1:12" s="82" customFormat="1">
      <c r="A425" s="77" t="s">
        <v>440</v>
      </c>
      <c r="B425" s="76" t="s">
        <v>7</v>
      </c>
      <c r="C425" s="119" t="s">
        <v>66</v>
      </c>
      <c r="D425" s="123" t="s">
        <v>432</v>
      </c>
      <c r="E425" s="162" t="s">
        <v>143</v>
      </c>
      <c r="F425" s="183"/>
      <c r="G425" s="120" t="s">
        <v>441</v>
      </c>
      <c r="H425" s="78">
        <v>1152900</v>
      </c>
      <c r="I425" s="79">
        <v>1152900</v>
      </c>
      <c r="J425" s="80">
        <f>IF(IF(H425="",0,H425)=0,0,(IF(H425&gt;0,IF(I425&gt;H425,0,H425-I425),IF(I425&gt;H425,H425-I425,0))))</f>
        <v>0</v>
      </c>
      <c r="K425" s="116" t="str">
        <f t="shared" si="8"/>
        <v>00010030000000000322</v>
      </c>
      <c r="L425" s="81" t="str">
        <f>C425 &amp; D425 &amp;E425 &amp; F425 &amp; G425</f>
        <v>00010030000000000322</v>
      </c>
    </row>
    <row r="426" spans="1:12" s="82" customFormat="1" ht="22.5">
      <c r="A426" s="77" t="s">
        <v>344</v>
      </c>
      <c r="B426" s="76" t="s">
        <v>7</v>
      </c>
      <c r="C426" s="119" t="s">
        <v>66</v>
      </c>
      <c r="D426" s="123" t="s">
        <v>432</v>
      </c>
      <c r="E426" s="162" t="s">
        <v>143</v>
      </c>
      <c r="F426" s="183"/>
      <c r="G426" s="120" t="s">
        <v>345</v>
      </c>
      <c r="H426" s="78">
        <v>166190</v>
      </c>
      <c r="I426" s="79">
        <v>164280</v>
      </c>
      <c r="J426" s="80">
        <f>IF(IF(H426="",0,H426)=0,0,(IF(H426&gt;0,IF(I426&gt;H426,0,H426-I426),IF(I426&gt;H426,H426-I426,0))))</f>
        <v>1910</v>
      </c>
      <c r="K426" s="116" t="str">
        <f t="shared" si="8"/>
        <v>00010030000000000323</v>
      </c>
      <c r="L426" s="81" t="str">
        <f>C426 &amp; D426 &amp;E426 &amp; F426 &amp; G426</f>
        <v>00010030000000000323</v>
      </c>
    </row>
    <row r="427" spans="1:12">
      <c r="A427" s="97" t="s">
        <v>442</v>
      </c>
      <c r="B427" s="98" t="s">
        <v>7</v>
      </c>
      <c r="C427" s="99" t="s">
        <v>66</v>
      </c>
      <c r="D427" s="122" t="s">
        <v>444</v>
      </c>
      <c r="E427" s="212" t="s">
        <v>143</v>
      </c>
      <c r="F427" s="213"/>
      <c r="G427" s="127" t="s">
        <v>66</v>
      </c>
      <c r="H427" s="94">
        <v>34298301</v>
      </c>
      <c r="I427" s="100">
        <v>34096571.25</v>
      </c>
      <c r="J427" s="101">
        <v>201729.75</v>
      </c>
      <c r="K427" s="116" t="str">
        <f t="shared" si="8"/>
        <v>00010040000000000000</v>
      </c>
      <c r="L427" s="104" t="s">
        <v>443</v>
      </c>
    </row>
    <row r="428" spans="1:12" ht="22.5">
      <c r="A428" s="97" t="s">
        <v>165</v>
      </c>
      <c r="B428" s="98" t="s">
        <v>7</v>
      </c>
      <c r="C428" s="99" t="s">
        <v>66</v>
      </c>
      <c r="D428" s="122" t="s">
        <v>444</v>
      </c>
      <c r="E428" s="212" t="s">
        <v>143</v>
      </c>
      <c r="F428" s="213"/>
      <c r="G428" s="127" t="s">
        <v>7</v>
      </c>
      <c r="H428" s="94">
        <v>9800</v>
      </c>
      <c r="I428" s="100">
        <v>2121.8200000000002</v>
      </c>
      <c r="J428" s="101">
        <v>7678.18</v>
      </c>
      <c r="K428" s="116" t="str">
        <f t="shared" si="8"/>
        <v>00010040000000000200</v>
      </c>
      <c r="L428" s="104" t="s">
        <v>445</v>
      </c>
    </row>
    <row r="429" spans="1:12" ht="22.5">
      <c r="A429" s="97" t="s">
        <v>167</v>
      </c>
      <c r="B429" s="98" t="s">
        <v>7</v>
      </c>
      <c r="C429" s="99" t="s">
        <v>66</v>
      </c>
      <c r="D429" s="122" t="s">
        <v>444</v>
      </c>
      <c r="E429" s="212" t="s">
        <v>143</v>
      </c>
      <c r="F429" s="213"/>
      <c r="G429" s="127" t="s">
        <v>169</v>
      </c>
      <c r="H429" s="94">
        <v>9800</v>
      </c>
      <c r="I429" s="100">
        <v>2121.8200000000002</v>
      </c>
      <c r="J429" s="101">
        <v>7678.18</v>
      </c>
      <c r="K429" s="116" t="str">
        <f t="shared" si="8"/>
        <v>00010040000000000240</v>
      </c>
      <c r="L429" s="104" t="s">
        <v>446</v>
      </c>
    </row>
    <row r="430" spans="1:12" s="82" customFormat="1">
      <c r="A430" s="77" t="s">
        <v>170</v>
      </c>
      <c r="B430" s="76" t="s">
        <v>7</v>
      </c>
      <c r="C430" s="119" t="s">
        <v>66</v>
      </c>
      <c r="D430" s="123" t="s">
        <v>444</v>
      </c>
      <c r="E430" s="162" t="s">
        <v>143</v>
      </c>
      <c r="F430" s="183"/>
      <c r="G430" s="120" t="s">
        <v>171</v>
      </c>
      <c r="H430" s="78">
        <v>9800</v>
      </c>
      <c r="I430" s="79">
        <v>2121.8200000000002</v>
      </c>
      <c r="J430" s="80">
        <f>IF(IF(H430="",0,H430)=0,0,(IF(H430&gt;0,IF(I430&gt;H430,0,H430-I430),IF(I430&gt;H430,H430-I430,0))))</f>
        <v>7678.18</v>
      </c>
      <c r="K430" s="116" t="str">
        <f t="shared" si="8"/>
        <v>00010040000000000244</v>
      </c>
      <c r="L430" s="81" t="str">
        <f>C430 &amp; D430 &amp;E430 &amp; F430 &amp; G430</f>
        <v>00010040000000000244</v>
      </c>
    </row>
    <row r="431" spans="1:12">
      <c r="A431" s="97" t="s">
        <v>338</v>
      </c>
      <c r="B431" s="98" t="s">
        <v>7</v>
      </c>
      <c r="C431" s="99" t="s">
        <v>66</v>
      </c>
      <c r="D431" s="122" t="s">
        <v>444</v>
      </c>
      <c r="E431" s="212" t="s">
        <v>143</v>
      </c>
      <c r="F431" s="213"/>
      <c r="G431" s="127" t="s">
        <v>340</v>
      </c>
      <c r="H431" s="94">
        <v>24416001</v>
      </c>
      <c r="I431" s="100">
        <v>24221972.390000001</v>
      </c>
      <c r="J431" s="101">
        <v>194028.61</v>
      </c>
      <c r="K431" s="116" t="str">
        <f t="shared" si="8"/>
        <v>00010040000000000300</v>
      </c>
      <c r="L431" s="104" t="s">
        <v>447</v>
      </c>
    </row>
    <row r="432" spans="1:12">
      <c r="A432" s="97" t="s">
        <v>425</v>
      </c>
      <c r="B432" s="98" t="s">
        <v>7</v>
      </c>
      <c r="C432" s="99" t="s">
        <v>66</v>
      </c>
      <c r="D432" s="122" t="s">
        <v>444</v>
      </c>
      <c r="E432" s="212" t="s">
        <v>143</v>
      </c>
      <c r="F432" s="213"/>
      <c r="G432" s="127" t="s">
        <v>427</v>
      </c>
      <c r="H432" s="94">
        <v>17333330</v>
      </c>
      <c r="I432" s="100">
        <v>17164991.390000001</v>
      </c>
      <c r="J432" s="101">
        <v>168338.61</v>
      </c>
      <c r="K432" s="116" t="str">
        <f t="shared" si="8"/>
        <v>00010040000000000310</v>
      </c>
      <c r="L432" s="104" t="s">
        <v>448</v>
      </c>
    </row>
    <row r="433" spans="1:12" s="82" customFormat="1" ht="22.5">
      <c r="A433" s="77" t="s">
        <v>437</v>
      </c>
      <c r="B433" s="76" t="s">
        <v>7</v>
      </c>
      <c r="C433" s="119" t="s">
        <v>66</v>
      </c>
      <c r="D433" s="123" t="s">
        <v>444</v>
      </c>
      <c r="E433" s="162" t="s">
        <v>143</v>
      </c>
      <c r="F433" s="183"/>
      <c r="G433" s="120" t="s">
        <v>438</v>
      </c>
      <c r="H433" s="78">
        <v>17333330</v>
      </c>
      <c r="I433" s="79">
        <v>17164991.390000001</v>
      </c>
      <c r="J433" s="80">
        <f>IF(IF(H433="",0,H433)=0,0,(IF(H433&gt;0,IF(I433&gt;H433,0,H433-I433),IF(I433&gt;H433,H433-I433,0))))</f>
        <v>168338.61</v>
      </c>
      <c r="K433" s="116" t="str">
        <f t="shared" si="8"/>
        <v>00010040000000000313</v>
      </c>
      <c r="L433" s="81" t="str">
        <f>C433 &amp; D433 &amp;E433 &amp; F433 &amp; G433</f>
        <v>00010040000000000313</v>
      </c>
    </row>
    <row r="434" spans="1:12" ht="22.5">
      <c r="A434" s="97" t="s">
        <v>341</v>
      </c>
      <c r="B434" s="98" t="s">
        <v>7</v>
      </c>
      <c r="C434" s="99" t="s">
        <v>66</v>
      </c>
      <c r="D434" s="122" t="s">
        <v>444</v>
      </c>
      <c r="E434" s="212" t="s">
        <v>143</v>
      </c>
      <c r="F434" s="213"/>
      <c r="G434" s="127" t="s">
        <v>343</v>
      </c>
      <c r="H434" s="94">
        <v>7082671</v>
      </c>
      <c r="I434" s="100">
        <v>7056981</v>
      </c>
      <c r="J434" s="101">
        <v>25690</v>
      </c>
      <c r="K434" s="116" t="str">
        <f t="shared" si="8"/>
        <v>00010040000000000320</v>
      </c>
      <c r="L434" s="104" t="s">
        <v>449</v>
      </c>
    </row>
    <row r="435" spans="1:12" s="82" customFormat="1" ht="22.5">
      <c r="A435" s="77" t="s">
        <v>344</v>
      </c>
      <c r="B435" s="76" t="s">
        <v>7</v>
      </c>
      <c r="C435" s="119" t="s">
        <v>66</v>
      </c>
      <c r="D435" s="123" t="s">
        <v>444</v>
      </c>
      <c r="E435" s="162" t="s">
        <v>143</v>
      </c>
      <c r="F435" s="183"/>
      <c r="G435" s="120" t="s">
        <v>345</v>
      </c>
      <c r="H435" s="78">
        <v>7082671</v>
      </c>
      <c r="I435" s="79">
        <v>7056981</v>
      </c>
      <c r="J435" s="80">
        <f>IF(IF(H435="",0,H435)=0,0,(IF(H435&gt;0,IF(I435&gt;H435,0,H435-I435),IF(I435&gt;H435,H435-I435,0))))</f>
        <v>25690</v>
      </c>
      <c r="K435" s="116" t="str">
        <f t="shared" si="8"/>
        <v>00010040000000000323</v>
      </c>
      <c r="L435" s="81" t="str">
        <f>C435 &amp; D435 &amp;E435 &amp; F435 &amp; G435</f>
        <v>00010040000000000323</v>
      </c>
    </row>
    <row r="436" spans="1:12" ht="22.5">
      <c r="A436" s="97" t="s">
        <v>301</v>
      </c>
      <c r="B436" s="98" t="s">
        <v>7</v>
      </c>
      <c r="C436" s="99" t="s">
        <v>66</v>
      </c>
      <c r="D436" s="122" t="s">
        <v>444</v>
      </c>
      <c r="E436" s="212" t="s">
        <v>143</v>
      </c>
      <c r="F436" s="213"/>
      <c r="G436" s="127" t="s">
        <v>303</v>
      </c>
      <c r="H436" s="94">
        <v>9872500</v>
      </c>
      <c r="I436" s="100">
        <v>9872477.0399999991</v>
      </c>
      <c r="J436" s="101">
        <v>22.96</v>
      </c>
      <c r="K436" s="116" t="str">
        <f t="shared" ref="K436:K481" si="9">C436 &amp; D436 &amp;E436 &amp; F436 &amp; G436</f>
        <v>00010040000000000400</v>
      </c>
      <c r="L436" s="104" t="s">
        <v>450</v>
      </c>
    </row>
    <row r="437" spans="1:12">
      <c r="A437" s="97" t="s">
        <v>304</v>
      </c>
      <c r="B437" s="98" t="s">
        <v>7</v>
      </c>
      <c r="C437" s="99" t="s">
        <v>66</v>
      </c>
      <c r="D437" s="122" t="s">
        <v>444</v>
      </c>
      <c r="E437" s="212" t="s">
        <v>143</v>
      </c>
      <c r="F437" s="213"/>
      <c r="G437" s="127" t="s">
        <v>306</v>
      </c>
      <c r="H437" s="94">
        <v>9872500</v>
      </c>
      <c r="I437" s="100">
        <v>9872477.0399999991</v>
      </c>
      <c r="J437" s="101">
        <v>22.96</v>
      </c>
      <c r="K437" s="116" t="str">
        <f t="shared" si="9"/>
        <v>00010040000000000410</v>
      </c>
      <c r="L437" s="104" t="s">
        <v>451</v>
      </c>
    </row>
    <row r="438" spans="1:12" s="82" customFormat="1" ht="33.75">
      <c r="A438" s="77" t="s">
        <v>452</v>
      </c>
      <c r="B438" s="76" t="s">
        <v>7</v>
      </c>
      <c r="C438" s="119" t="s">
        <v>66</v>
      </c>
      <c r="D438" s="123" t="s">
        <v>444</v>
      </c>
      <c r="E438" s="162" t="s">
        <v>143</v>
      </c>
      <c r="F438" s="183"/>
      <c r="G438" s="120" t="s">
        <v>453</v>
      </c>
      <c r="H438" s="78">
        <v>9872500</v>
      </c>
      <c r="I438" s="79">
        <v>9872477.0399999991</v>
      </c>
      <c r="J438" s="80">
        <f>IF(IF(H438="",0,H438)=0,0,(IF(H438&gt;0,IF(I438&gt;H438,0,H438-I438),IF(I438&gt;H438,H438-I438,0))))</f>
        <v>22.96</v>
      </c>
      <c r="K438" s="116" t="str">
        <f t="shared" si="9"/>
        <v>00010040000000000412</v>
      </c>
      <c r="L438" s="81" t="str">
        <f>C438 &amp; D438 &amp;E438 &amp; F438 &amp; G438</f>
        <v>00010040000000000412</v>
      </c>
    </row>
    <row r="439" spans="1:12">
      <c r="A439" s="97" t="s">
        <v>454</v>
      </c>
      <c r="B439" s="98" t="s">
        <v>7</v>
      </c>
      <c r="C439" s="99" t="s">
        <v>66</v>
      </c>
      <c r="D439" s="122" t="s">
        <v>456</v>
      </c>
      <c r="E439" s="212" t="s">
        <v>143</v>
      </c>
      <c r="F439" s="213"/>
      <c r="G439" s="127" t="s">
        <v>66</v>
      </c>
      <c r="H439" s="94">
        <v>117000</v>
      </c>
      <c r="I439" s="100">
        <v>117000</v>
      </c>
      <c r="J439" s="101">
        <v>0</v>
      </c>
      <c r="K439" s="116" t="str">
        <f t="shared" si="9"/>
        <v>00010060000000000000</v>
      </c>
      <c r="L439" s="104" t="s">
        <v>455</v>
      </c>
    </row>
    <row r="440" spans="1:12" ht="22.5">
      <c r="A440" s="97" t="s">
        <v>165</v>
      </c>
      <c r="B440" s="98" t="s">
        <v>7</v>
      </c>
      <c r="C440" s="99" t="s">
        <v>66</v>
      </c>
      <c r="D440" s="122" t="s">
        <v>456</v>
      </c>
      <c r="E440" s="212" t="s">
        <v>143</v>
      </c>
      <c r="F440" s="213"/>
      <c r="G440" s="127" t="s">
        <v>7</v>
      </c>
      <c r="H440" s="94">
        <v>19000</v>
      </c>
      <c r="I440" s="100">
        <v>19000</v>
      </c>
      <c r="J440" s="101">
        <v>0</v>
      </c>
      <c r="K440" s="116" t="str">
        <f t="shared" si="9"/>
        <v>00010060000000000200</v>
      </c>
      <c r="L440" s="104" t="s">
        <v>457</v>
      </c>
    </row>
    <row r="441" spans="1:12" ht="22.5">
      <c r="A441" s="97" t="s">
        <v>167</v>
      </c>
      <c r="B441" s="98" t="s">
        <v>7</v>
      </c>
      <c r="C441" s="99" t="s">
        <v>66</v>
      </c>
      <c r="D441" s="122" t="s">
        <v>456</v>
      </c>
      <c r="E441" s="212" t="s">
        <v>143</v>
      </c>
      <c r="F441" s="213"/>
      <c r="G441" s="127" t="s">
        <v>169</v>
      </c>
      <c r="H441" s="94">
        <v>19000</v>
      </c>
      <c r="I441" s="100">
        <v>19000</v>
      </c>
      <c r="J441" s="101">
        <v>0</v>
      </c>
      <c r="K441" s="116" t="str">
        <f t="shared" si="9"/>
        <v>00010060000000000240</v>
      </c>
      <c r="L441" s="104" t="s">
        <v>458</v>
      </c>
    </row>
    <row r="442" spans="1:12" s="82" customFormat="1">
      <c r="A442" s="77" t="s">
        <v>170</v>
      </c>
      <c r="B442" s="76" t="s">
        <v>7</v>
      </c>
      <c r="C442" s="119" t="s">
        <v>66</v>
      </c>
      <c r="D442" s="123" t="s">
        <v>456</v>
      </c>
      <c r="E442" s="162" t="s">
        <v>143</v>
      </c>
      <c r="F442" s="183"/>
      <c r="G442" s="120" t="s">
        <v>171</v>
      </c>
      <c r="H442" s="78">
        <v>19000</v>
      </c>
      <c r="I442" s="79">
        <v>19000</v>
      </c>
      <c r="J442" s="80">
        <f>IF(IF(H442="",0,H442)=0,0,(IF(H442&gt;0,IF(I442&gt;H442,0,H442-I442),IF(I442&gt;H442,H442-I442,0))))</f>
        <v>0</v>
      </c>
      <c r="K442" s="116" t="str">
        <f t="shared" si="9"/>
        <v>00010060000000000244</v>
      </c>
      <c r="L442" s="81" t="str">
        <f>C442 &amp; D442 &amp;E442 &amp; F442 &amp; G442</f>
        <v>00010060000000000244</v>
      </c>
    </row>
    <row r="443" spans="1:12" ht="22.5">
      <c r="A443" s="97" t="s">
        <v>251</v>
      </c>
      <c r="B443" s="98" t="s">
        <v>7</v>
      </c>
      <c r="C443" s="99" t="s">
        <v>66</v>
      </c>
      <c r="D443" s="122" t="s">
        <v>456</v>
      </c>
      <c r="E443" s="212" t="s">
        <v>143</v>
      </c>
      <c r="F443" s="213"/>
      <c r="G443" s="127" t="s">
        <v>253</v>
      </c>
      <c r="H443" s="94">
        <v>98000</v>
      </c>
      <c r="I443" s="100">
        <v>98000</v>
      </c>
      <c r="J443" s="101">
        <v>0</v>
      </c>
      <c r="K443" s="116" t="str">
        <f t="shared" si="9"/>
        <v>00010060000000000600</v>
      </c>
      <c r="L443" s="104" t="s">
        <v>459</v>
      </c>
    </row>
    <row r="444" spans="1:12">
      <c r="A444" s="97" t="s">
        <v>254</v>
      </c>
      <c r="B444" s="98" t="s">
        <v>7</v>
      </c>
      <c r="C444" s="99" t="s">
        <v>66</v>
      </c>
      <c r="D444" s="122" t="s">
        <v>456</v>
      </c>
      <c r="E444" s="212" t="s">
        <v>143</v>
      </c>
      <c r="F444" s="213"/>
      <c r="G444" s="127" t="s">
        <v>256</v>
      </c>
      <c r="H444" s="94">
        <v>33800</v>
      </c>
      <c r="I444" s="100">
        <v>33800</v>
      </c>
      <c r="J444" s="101">
        <v>0</v>
      </c>
      <c r="K444" s="116" t="str">
        <f t="shared" si="9"/>
        <v>00010060000000000610</v>
      </c>
      <c r="L444" s="104" t="s">
        <v>460</v>
      </c>
    </row>
    <row r="445" spans="1:12" s="82" customFormat="1">
      <c r="A445" s="77" t="s">
        <v>257</v>
      </c>
      <c r="B445" s="76" t="s">
        <v>7</v>
      </c>
      <c r="C445" s="119" t="s">
        <v>66</v>
      </c>
      <c r="D445" s="123" t="s">
        <v>456</v>
      </c>
      <c r="E445" s="162" t="s">
        <v>143</v>
      </c>
      <c r="F445" s="183"/>
      <c r="G445" s="120" t="s">
        <v>258</v>
      </c>
      <c r="H445" s="78">
        <v>33800</v>
      </c>
      <c r="I445" s="79">
        <v>33800</v>
      </c>
      <c r="J445" s="80">
        <f>IF(IF(H445="",0,H445)=0,0,(IF(H445&gt;0,IF(I445&gt;H445,0,H445-I445),IF(I445&gt;H445,H445-I445,0))))</f>
        <v>0</v>
      </c>
      <c r="K445" s="116" t="str">
        <f t="shared" si="9"/>
        <v>00010060000000000612</v>
      </c>
      <c r="L445" s="81" t="str">
        <f>C445 &amp; D445 &amp;E445 &amp; F445 &amp; G445</f>
        <v>00010060000000000612</v>
      </c>
    </row>
    <row r="446" spans="1:12">
      <c r="A446" s="97" t="s">
        <v>259</v>
      </c>
      <c r="B446" s="98" t="s">
        <v>7</v>
      </c>
      <c r="C446" s="99" t="s">
        <v>66</v>
      </c>
      <c r="D446" s="122" t="s">
        <v>456</v>
      </c>
      <c r="E446" s="212" t="s">
        <v>143</v>
      </c>
      <c r="F446" s="213"/>
      <c r="G446" s="127" t="s">
        <v>13</v>
      </c>
      <c r="H446" s="94">
        <v>64200</v>
      </c>
      <c r="I446" s="100">
        <v>64200</v>
      </c>
      <c r="J446" s="101">
        <v>0</v>
      </c>
      <c r="K446" s="116" t="str">
        <f t="shared" si="9"/>
        <v>00010060000000000620</v>
      </c>
      <c r="L446" s="104" t="s">
        <v>461</v>
      </c>
    </row>
    <row r="447" spans="1:12" s="82" customFormat="1">
      <c r="A447" s="77" t="s">
        <v>261</v>
      </c>
      <c r="B447" s="76" t="s">
        <v>7</v>
      </c>
      <c r="C447" s="119" t="s">
        <v>66</v>
      </c>
      <c r="D447" s="123" t="s">
        <v>456</v>
      </c>
      <c r="E447" s="162" t="s">
        <v>143</v>
      </c>
      <c r="F447" s="183"/>
      <c r="G447" s="120" t="s">
        <v>262</v>
      </c>
      <c r="H447" s="78">
        <v>64200</v>
      </c>
      <c r="I447" s="79">
        <v>64200</v>
      </c>
      <c r="J447" s="80">
        <f>IF(IF(H447="",0,H447)=0,0,(IF(H447&gt;0,IF(I447&gt;H447,0,H447-I447),IF(I447&gt;H447,H447-I447,0))))</f>
        <v>0</v>
      </c>
      <c r="K447" s="116" t="str">
        <f t="shared" si="9"/>
        <v>00010060000000000622</v>
      </c>
      <c r="L447" s="81" t="str">
        <f>C447 &amp; D447 &amp;E447 &amp; F447 &amp; G447</f>
        <v>00010060000000000622</v>
      </c>
    </row>
    <row r="448" spans="1:12">
      <c r="A448" s="97" t="s">
        <v>462</v>
      </c>
      <c r="B448" s="98" t="s">
        <v>7</v>
      </c>
      <c r="C448" s="99" t="s">
        <v>66</v>
      </c>
      <c r="D448" s="122" t="s">
        <v>464</v>
      </c>
      <c r="E448" s="212" t="s">
        <v>143</v>
      </c>
      <c r="F448" s="213"/>
      <c r="G448" s="127" t="s">
        <v>66</v>
      </c>
      <c r="H448" s="94">
        <v>42129333.899999999</v>
      </c>
      <c r="I448" s="100">
        <v>40868303.140000001</v>
      </c>
      <c r="J448" s="101">
        <v>1261030.76</v>
      </c>
      <c r="K448" s="116" t="str">
        <f t="shared" si="9"/>
        <v>00011000000000000000</v>
      </c>
      <c r="L448" s="104" t="s">
        <v>463</v>
      </c>
    </row>
    <row r="449" spans="1:12">
      <c r="A449" s="97" t="s">
        <v>465</v>
      </c>
      <c r="B449" s="98" t="s">
        <v>7</v>
      </c>
      <c r="C449" s="99" t="s">
        <v>66</v>
      </c>
      <c r="D449" s="122" t="s">
        <v>467</v>
      </c>
      <c r="E449" s="212" t="s">
        <v>143</v>
      </c>
      <c r="F449" s="213"/>
      <c r="G449" s="127" t="s">
        <v>66</v>
      </c>
      <c r="H449" s="94">
        <v>40343129.850000001</v>
      </c>
      <c r="I449" s="100">
        <v>39094711.93</v>
      </c>
      <c r="J449" s="101">
        <v>1248417.92</v>
      </c>
      <c r="K449" s="116" t="str">
        <f t="shared" si="9"/>
        <v>00011010000000000000</v>
      </c>
      <c r="L449" s="104" t="s">
        <v>466</v>
      </c>
    </row>
    <row r="450" spans="1:12" ht="56.25">
      <c r="A450" s="97" t="s">
        <v>148</v>
      </c>
      <c r="B450" s="98" t="s">
        <v>7</v>
      </c>
      <c r="C450" s="99" t="s">
        <v>66</v>
      </c>
      <c r="D450" s="122" t="s">
        <v>467</v>
      </c>
      <c r="E450" s="212" t="s">
        <v>143</v>
      </c>
      <c r="F450" s="213"/>
      <c r="G450" s="127" t="s">
        <v>150</v>
      </c>
      <c r="H450" s="94">
        <v>29600</v>
      </c>
      <c r="I450" s="100">
        <v>29600</v>
      </c>
      <c r="J450" s="101">
        <v>0</v>
      </c>
      <c r="K450" s="116" t="str">
        <f t="shared" si="9"/>
        <v>00011010000000000100</v>
      </c>
      <c r="L450" s="104" t="s">
        <v>468</v>
      </c>
    </row>
    <row r="451" spans="1:12" ht="22.5">
      <c r="A451" s="97" t="s">
        <v>151</v>
      </c>
      <c r="B451" s="98" t="s">
        <v>7</v>
      </c>
      <c r="C451" s="99" t="s">
        <v>66</v>
      </c>
      <c r="D451" s="122" t="s">
        <v>467</v>
      </c>
      <c r="E451" s="212" t="s">
        <v>143</v>
      </c>
      <c r="F451" s="213"/>
      <c r="G451" s="127" t="s">
        <v>153</v>
      </c>
      <c r="H451" s="94">
        <v>29600</v>
      </c>
      <c r="I451" s="100">
        <v>29600</v>
      </c>
      <c r="J451" s="101">
        <v>0</v>
      </c>
      <c r="K451" s="116" t="str">
        <f t="shared" si="9"/>
        <v>00011010000000000120</v>
      </c>
      <c r="L451" s="104" t="s">
        <v>469</v>
      </c>
    </row>
    <row r="452" spans="1:12" s="82" customFormat="1" ht="45">
      <c r="A452" s="77" t="s">
        <v>470</v>
      </c>
      <c r="B452" s="76" t="s">
        <v>7</v>
      </c>
      <c r="C452" s="119" t="s">
        <v>66</v>
      </c>
      <c r="D452" s="123" t="s">
        <v>467</v>
      </c>
      <c r="E452" s="162" t="s">
        <v>143</v>
      </c>
      <c r="F452" s="183"/>
      <c r="G452" s="120" t="s">
        <v>471</v>
      </c>
      <c r="H452" s="78">
        <v>29600</v>
      </c>
      <c r="I452" s="79">
        <v>29600</v>
      </c>
      <c r="J452" s="80">
        <f>IF(IF(H452="",0,H452)=0,0,(IF(H452&gt;0,IF(I452&gt;H452,0,H452-I452),IF(I452&gt;H452,H452-I452,0))))</f>
        <v>0</v>
      </c>
      <c r="K452" s="116" t="str">
        <f t="shared" si="9"/>
        <v>00011010000000000123</v>
      </c>
      <c r="L452" s="81" t="str">
        <f>C452 &amp; D452 &amp;E452 &amp; F452 &amp; G452</f>
        <v>00011010000000000123</v>
      </c>
    </row>
    <row r="453" spans="1:12" ht="22.5">
      <c r="A453" s="97" t="s">
        <v>165</v>
      </c>
      <c r="B453" s="98" t="s">
        <v>7</v>
      </c>
      <c r="C453" s="99" t="s">
        <v>66</v>
      </c>
      <c r="D453" s="122" t="s">
        <v>467</v>
      </c>
      <c r="E453" s="212" t="s">
        <v>143</v>
      </c>
      <c r="F453" s="213"/>
      <c r="G453" s="127" t="s">
        <v>7</v>
      </c>
      <c r="H453" s="94">
        <v>127623</v>
      </c>
      <c r="I453" s="100">
        <v>127623</v>
      </c>
      <c r="J453" s="101">
        <v>0</v>
      </c>
      <c r="K453" s="116" t="str">
        <f t="shared" si="9"/>
        <v>00011010000000000200</v>
      </c>
      <c r="L453" s="104" t="s">
        <v>472</v>
      </c>
    </row>
    <row r="454" spans="1:12" ht="22.5">
      <c r="A454" s="97" t="s">
        <v>167</v>
      </c>
      <c r="B454" s="98" t="s">
        <v>7</v>
      </c>
      <c r="C454" s="99" t="s">
        <v>66</v>
      </c>
      <c r="D454" s="122" t="s">
        <v>467</v>
      </c>
      <c r="E454" s="212" t="s">
        <v>143</v>
      </c>
      <c r="F454" s="213"/>
      <c r="G454" s="127" t="s">
        <v>169</v>
      </c>
      <c r="H454" s="94">
        <v>127623</v>
      </c>
      <c r="I454" s="100">
        <v>127623</v>
      </c>
      <c r="J454" s="101">
        <v>0</v>
      </c>
      <c r="K454" s="116" t="str">
        <f t="shared" si="9"/>
        <v>00011010000000000240</v>
      </c>
      <c r="L454" s="104" t="s">
        <v>473</v>
      </c>
    </row>
    <row r="455" spans="1:12" s="82" customFormat="1">
      <c r="A455" s="77" t="s">
        <v>170</v>
      </c>
      <c r="B455" s="76" t="s">
        <v>7</v>
      </c>
      <c r="C455" s="119" t="s">
        <v>66</v>
      </c>
      <c r="D455" s="123" t="s">
        <v>467</v>
      </c>
      <c r="E455" s="162" t="s">
        <v>143</v>
      </c>
      <c r="F455" s="183"/>
      <c r="G455" s="120" t="s">
        <v>171</v>
      </c>
      <c r="H455" s="78">
        <v>127623</v>
      </c>
      <c r="I455" s="79">
        <v>127623</v>
      </c>
      <c r="J455" s="80">
        <f>IF(IF(H455="",0,H455)=0,0,(IF(H455&gt;0,IF(I455&gt;H455,0,H455-I455),IF(I455&gt;H455,H455-I455,0))))</f>
        <v>0</v>
      </c>
      <c r="K455" s="116" t="str">
        <f t="shared" si="9"/>
        <v>00011010000000000244</v>
      </c>
      <c r="L455" s="81" t="str">
        <f>C455 &amp; D455 &amp;E455 &amp; F455 &amp; G455</f>
        <v>00011010000000000244</v>
      </c>
    </row>
    <row r="456" spans="1:12" ht="22.5">
      <c r="A456" s="97" t="s">
        <v>251</v>
      </c>
      <c r="B456" s="98" t="s">
        <v>7</v>
      </c>
      <c r="C456" s="99" t="s">
        <v>66</v>
      </c>
      <c r="D456" s="122" t="s">
        <v>467</v>
      </c>
      <c r="E456" s="212" t="s">
        <v>143</v>
      </c>
      <c r="F456" s="213"/>
      <c r="G456" s="127" t="s">
        <v>253</v>
      </c>
      <c r="H456" s="94">
        <v>40185906.850000001</v>
      </c>
      <c r="I456" s="100">
        <v>38937488.93</v>
      </c>
      <c r="J456" s="101">
        <v>1248417.92</v>
      </c>
      <c r="K456" s="116" t="str">
        <f t="shared" si="9"/>
        <v>00011010000000000600</v>
      </c>
      <c r="L456" s="104" t="s">
        <v>474</v>
      </c>
    </row>
    <row r="457" spans="1:12">
      <c r="A457" s="97" t="s">
        <v>254</v>
      </c>
      <c r="B457" s="98" t="s">
        <v>7</v>
      </c>
      <c r="C457" s="99" t="s">
        <v>66</v>
      </c>
      <c r="D457" s="122" t="s">
        <v>467</v>
      </c>
      <c r="E457" s="212" t="s">
        <v>143</v>
      </c>
      <c r="F457" s="213"/>
      <c r="G457" s="127" t="s">
        <v>256</v>
      </c>
      <c r="H457" s="94">
        <v>40185906.850000001</v>
      </c>
      <c r="I457" s="100">
        <v>38937488.93</v>
      </c>
      <c r="J457" s="101">
        <v>1248417.92</v>
      </c>
      <c r="K457" s="116" t="str">
        <f t="shared" si="9"/>
        <v>00011010000000000610</v>
      </c>
      <c r="L457" s="104" t="s">
        <v>475</v>
      </c>
    </row>
    <row r="458" spans="1:12" s="82" customFormat="1" ht="45">
      <c r="A458" s="77" t="s">
        <v>322</v>
      </c>
      <c r="B458" s="76" t="s">
        <v>7</v>
      </c>
      <c r="C458" s="119" t="s">
        <v>66</v>
      </c>
      <c r="D458" s="123" t="s">
        <v>467</v>
      </c>
      <c r="E458" s="162" t="s">
        <v>143</v>
      </c>
      <c r="F458" s="183"/>
      <c r="G458" s="120" t="s">
        <v>323</v>
      </c>
      <c r="H458" s="78">
        <v>39078351.289999999</v>
      </c>
      <c r="I458" s="79">
        <v>37831460.439999998</v>
      </c>
      <c r="J458" s="80">
        <f>IF(IF(H458="",0,H458)=0,0,(IF(H458&gt;0,IF(I458&gt;H458,0,H458-I458),IF(I458&gt;H458,H458-I458,0))))</f>
        <v>1246890.8500000001</v>
      </c>
      <c r="K458" s="116" t="str">
        <f t="shared" si="9"/>
        <v>00011010000000000611</v>
      </c>
      <c r="L458" s="81" t="str">
        <f>C458 &amp; D458 &amp;E458 &amp; F458 &amp; G458</f>
        <v>00011010000000000611</v>
      </c>
    </row>
    <row r="459" spans="1:12" s="82" customFormat="1">
      <c r="A459" s="77" t="s">
        <v>257</v>
      </c>
      <c r="B459" s="76" t="s">
        <v>7</v>
      </c>
      <c r="C459" s="119" t="s">
        <v>66</v>
      </c>
      <c r="D459" s="123" t="s">
        <v>467</v>
      </c>
      <c r="E459" s="162" t="s">
        <v>143</v>
      </c>
      <c r="F459" s="183"/>
      <c r="G459" s="120" t="s">
        <v>258</v>
      </c>
      <c r="H459" s="78">
        <v>1107555.56</v>
      </c>
      <c r="I459" s="79">
        <v>1106028.49</v>
      </c>
      <c r="J459" s="80">
        <f>IF(IF(H459="",0,H459)=0,0,(IF(H459&gt;0,IF(I459&gt;H459,0,H459-I459),IF(I459&gt;H459,H459-I459,0))))</f>
        <v>1527.07</v>
      </c>
      <c r="K459" s="116" t="str">
        <f t="shared" si="9"/>
        <v>00011010000000000612</v>
      </c>
      <c r="L459" s="81" t="str">
        <f>C459 &amp; D459 &amp;E459 &amp; F459 &amp; G459</f>
        <v>00011010000000000612</v>
      </c>
    </row>
    <row r="460" spans="1:12">
      <c r="A460" s="97" t="s">
        <v>476</v>
      </c>
      <c r="B460" s="98" t="s">
        <v>7</v>
      </c>
      <c r="C460" s="99" t="s">
        <v>66</v>
      </c>
      <c r="D460" s="122" t="s">
        <v>478</v>
      </c>
      <c r="E460" s="212" t="s">
        <v>143</v>
      </c>
      <c r="F460" s="213"/>
      <c r="G460" s="127" t="s">
        <v>66</v>
      </c>
      <c r="H460" s="94">
        <v>1786204.05</v>
      </c>
      <c r="I460" s="100">
        <v>1773591.21</v>
      </c>
      <c r="J460" s="101">
        <v>12612.84</v>
      </c>
      <c r="K460" s="116" t="str">
        <f t="shared" si="9"/>
        <v>00011050000000000000</v>
      </c>
      <c r="L460" s="104" t="s">
        <v>477</v>
      </c>
    </row>
    <row r="461" spans="1:12" ht="56.25">
      <c r="A461" s="97" t="s">
        <v>148</v>
      </c>
      <c r="B461" s="98" t="s">
        <v>7</v>
      </c>
      <c r="C461" s="99" t="s">
        <v>66</v>
      </c>
      <c r="D461" s="122" t="s">
        <v>478</v>
      </c>
      <c r="E461" s="212" t="s">
        <v>143</v>
      </c>
      <c r="F461" s="213"/>
      <c r="G461" s="127" t="s">
        <v>150</v>
      </c>
      <c r="H461" s="94">
        <v>1375327.05</v>
      </c>
      <c r="I461" s="100">
        <v>1375327.05</v>
      </c>
      <c r="J461" s="101">
        <v>0</v>
      </c>
      <c r="K461" s="116" t="str">
        <f t="shared" si="9"/>
        <v>00011050000000000100</v>
      </c>
      <c r="L461" s="104" t="s">
        <v>479</v>
      </c>
    </row>
    <row r="462" spans="1:12" ht="22.5">
      <c r="A462" s="97" t="s">
        <v>151</v>
      </c>
      <c r="B462" s="98" t="s">
        <v>7</v>
      </c>
      <c r="C462" s="99" t="s">
        <v>66</v>
      </c>
      <c r="D462" s="122" t="s">
        <v>478</v>
      </c>
      <c r="E462" s="212" t="s">
        <v>143</v>
      </c>
      <c r="F462" s="213"/>
      <c r="G462" s="127" t="s">
        <v>153</v>
      </c>
      <c r="H462" s="94">
        <v>1375327.05</v>
      </c>
      <c r="I462" s="100">
        <v>1375327.05</v>
      </c>
      <c r="J462" s="101">
        <v>0</v>
      </c>
      <c r="K462" s="116" t="str">
        <f t="shared" si="9"/>
        <v>00011050000000000120</v>
      </c>
      <c r="L462" s="104" t="s">
        <v>480</v>
      </c>
    </row>
    <row r="463" spans="1:12" s="82" customFormat="1" ht="22.5">
      <c r="A463" s="77" t="s">
        <v>154</v>
      </c>
      <c r="B463" s="76" t="s">
        <v>7</v>
      </c>
      <c r="C463" s="119" t="s">
        <v>66</v>
      </c>
      <c r="D463" s="123" t="s">
        <v>478</v>
      </c>
      <c r="E463" s="162" t="s">
        <v>143</v>
      </c>
      <c r="F463" s="183"/>
      <c r="G463" s="120" t="s">
        <v>155</v>
      </c>
      <c r="H463" s="78">
        <v>930000</v>
      </c>
      <c r="I463" s="79">
        <v>930000</v>
      </c>
      <c r="J463" s="80">
        <f>IF(IF(H463="",0,H463)=0,0,(IF(H463&gt;0,IF(I463&gt;H463,0,H463-I463),IF(I463&gt;H463,H463-I463,0))))</f>
        <v>0</v>
      </c>
      <c r="K463" s="116" t="str">
        <f t="shared" si="9"/>
        <v>00011050000000000121</v>
      </c>
      <c r="L463" s="81" t="str">
        <f>C463 &amp; D463 &amp;E463 &amp; F463 &amp; G463</f>
        <v>00011050000000000121</v>
      </c>
    </row>
    <row r="464" spans="1:12" s="82" customFormat="1" ht="33.75">
      <c r="A464" s="77" t="s">
        <v>156</v>
      </c>
      <c r="B464" s="76" t="s">
        <v>7</v>
      </c>
      <c r="C464" s="119" t="s">
        <v>66</v>
      </c>
      <c r="D464" s="123" t="s">
        <v>478</v>
      </c>
      <c r="E464" s="162" t="s">
        <v>143</v>
      </c>
      <c r="F464" s="183"/>
      <c r="G464" s="120" t="s">
        <v>157</v>
      </c>
      <c r="H464" s="78">
        <v>120600</v>
      </c>
      <c r="I464" s="79">
        <v>120600</v>
      </c>
      <c r="J464" s="80">
        <f>IF(IF(H464="",0,H464)=0,0,(IF(H464&gt;0,IF(I464&gt;H464,0,H464-I464),IF(I464&gt;H464,H464-I464,0))))</f>
        <v>0</v>
      </c>
      <c r="K464" s="116" t="str">
        <f t="shared" si="9"/>
        <v>00011050000000000122</v>
      </c>
      <c r="L464" s="81" t="str">
        <f>C464 &amp; D464 &amp;E464 &amp; F464 &amp; G464</f>
        <v>00011050000000000122</v>
      </c>
    </row>
    <row r="465" spans="1:12" s="82" customFormat="1" ht="45">
      <c r="A465" s="77" t="s">
        <v>470</v>
      </c>
      <c r="B465" s="76" t="s">
        <v>7</v>
      </c>
      <c r="C465" s="119" t="s">
        <v>66</v>
      </c>
      <c r="D465" s="123" t="s">
        <v>478</v>
      </c>
      <c r="E465" s="162" t="s">
        <v>143</v>
      </c>
      <c r="F465" s="183"/>
      <c r="G465" s="120" t="s">
        <v>471</v>
      </c>
      <c r="H465" s="78">
        <v>80000</v>
      </c>
      <c r="I465" s="79">
        <v>80000</v>
      </c>
      <c r="J465" s="80">
        <f>IF(IF(H465="",0,H465)=0,0,(IF(H465&gt;0,IF(I465&gt;H465,0,H465-I465),IF(I465&gt;H465,H465-I465,0))))</f>
        <v>0</v>
      </c>
      <c r="K465" s="116" t="str">
        <f t="shared" si="9"/>
        <v>00011050000000000123</v>
      </c>
      <c r="L465" s="81" t="str">
        <f>C465 &amp; D465 &amp;E465 &amp; F465 &amp; G465</f>
        <v>00011050000000000123</v>
      </c>
    </row>
    <row r="466" spans="1:12" s="82" customFormat="1" ht="33.75">
      <c r="A466" s="77" t="s">
        <v>158</v>
      </c>
      <c r="B466" s="76" t="s">
        <v>7</v>
      </c>
      <c r="C466" s="119" t="s">
        <v>66</v>
      </c>
      <c r="D466" s="123" t="s">
        <v>478</v>
      </c>
      <c r="E466" s="162" t="s">
        <v>143</v>
      </c>
      <c r="F466" s="183"/>
      <c r="G466" s="120" t="s">
        <v>159</v>
      </c>
      <c r="H466" s="78">
        <v>244727.05</v>
      </c>
      <c r="I466" s="79">
        <v>244727.05</v>
      </c>
      <c r="J466" s="80">
        <f>IF(IF(H466="",0,H466)=0,0,(IF(H466&gt;0,IF(I466&gt;H466,0,H466-I466),IF(I466&gt;H466,H466-I466,0))))</f>
        <v>0</v>
      </c>
      <c r="K466" s="116" t="str">
        <f t="shared" si="9"/>
        <v>00011050000000000129</v>
      </c>
      <c r="L466" s="81" t="str">
        <f>C466 &amp; D466 &amp;E466 &amp; F466 &amp; G466</f>
        <v>00011050000000000129</v>
      </c>
    </row>
    <row r="467" spans="1:12" ht="22.5">
      <c r="A467" s="97" t="s">
        <v>165</v>
      </c>
      <c r="B467" s="98" t="s">
        <v>7</v>
      </c>
      <c r="C467" s="99" t="s">
        <v>66</v>
      </c>
      <c r="D467" s="122" t="s">
        <v>478</v>
      </c>
      <c r="E467" s="212" t="s">
        <v>143</v>
      </c>
      <c r="F467" s="213"/>
      <c r="G467" s="127" t="s">
        <v>7</v>
      </c>
      <c r="H467" s="94">
        <v>407657.52</v>
      </c>
      <c r="I467" s="100">
        <v>395044.68</v>
      </c>
      <c r="J467" s="101">
        <v>12612.84</v>
      </c>
      <c r="K467" s="116" t="str">
        <f t="shared" si="9"/>
        <v>00011050000000000200</v>
      </c>
      <c r="L467" s="104" t="s">
        <v>481</v>
      </c>
    </row>
    <row r="468" spans="1:12" ht="22.5">
      <c r="A468" s="97" t="s">
        <v>167</v>
      </c>
      <c r="B468" s="98" t="s">
        <v>7</v>
      </c>
      <c r="C468" s="99" t="s">
        <v>66</v>
      </c>
      <c r="D468" s="122" t="s">
        <v>478</v>
      </c>
      <c r="E468" s="212" t="s">
        <v>143</v>
      </c>
      <c r="F468" s="213"/>
      <c r="G468" s="127" t="s">
        <v>169</v>
      </c>
      <c r="H468" s="94">
        <v>407657.52</v>
      </c>
      <c r="I468" s="100">
        <v>395044.68</v>
      </c>
      <c r="J468" s="101">
        <v>12612.84</v>
      </c>
      <c r="K468" s="116" t="str">
        <f t="shared" si="9"/>
        <v>00011050000000000240</v>
      </c>
      <c r="L468" s="104" t="s">
        <v>482</v>
      </c>
    </row>
    <row r="469" spans="1:12" s="82" customFormat="1">
      <c r="A469" s="77" t="s">
        <v>170</v>
      </c>
      <c r="B469" s="76" t="s">
        <v>7</v>
      </c>
      <c r="C469" s="119" t="s">
        <v>66</v>
      </c>
      <c r="D469" s="123" t="s">
        <v>478</v>
      </c>
      <c r="E469" s="162" t="s">
        <v>143</v>
      </c>
      <c r="F469" s="183"/>
      <c r="G469" s="120" t="s">
        <v>171</v>
      </c>
      <c r="H469" s="78">
        <v>407657.52</v>
      </c>
      <c r="I469" s="79">
        <v>395044.68</v>
      </c>
      <c r="J469" s="80">
        <f>IF(IF(H469="",0,H469)=0,0,(IF(H469&gt;0,IF(I469&gt;H469,0,H469-I469),IF(I469&gt;H469,H469-I469,0))))</f>
        <v>12612.84</v>
      </c>
      <c r="K469" s="116" t="str">
        <f t="shared" si="9"/>
        <v>00011050000000000244</v>
      </c>
      <c r="L469" s="81" t="str">
        <f>C469 &amp; D469 &amp;E469 &amp; F469 &amp; G469</f>
        <v>00011050000000000244</v>
      </c>
    </row>
    <row r="470" spans="1:12">
      <c r="A470" s="97" t="s">
        <v>172</v>
      </c>
      <c r="B470" s="98" t="s">
        <v>7</v>
      </c>
      <c r="C470" s="99" t="s">
        <v>66</v>
      </c>
      <c r="D470" s="122" t="s">
        <v>478</v>
      </c>
      <c r="E470" s="212" t="s">
        <v>143</v>
      </c>
      <c r="F470" s="213"/>
      <c r="G470" s="127" t="s">
        <v>174</v>
      </c>
      <c r="H470" s="94">
        <v>3219.48</v>
      </c>
      <c r="I470" s="100">
        <v>3219.48</v>
      </c>
      <c r="J470" s="101">
        <v>0</v>
      </c>
      <c r="K470" s="116" t="str">
        <f t="shared" si="9"/>
        <v>00011050000000000800</v>
      </c>
      <c r="L470" s="104" t="s">
        <v>483</v>
      </c>
    </row>
    <row r="471" spans="1:12">
      <c r="A471" s="97" t="s">
        <v>175</v>
      </c>
      <c r="B471" s="98" t="s">
        <v>7</v>
      </c>
      <c r="C471" s="99" t="s">
        <v>66</v>
      </c>
      <c r="D471" s="122" t="s">
        <v>478</v>
      </c>
      <c r="E471" s="212" t="s">
        <v>143</v>
      </c>
      <c r="F471" s="213"/>
      <c r="G471" s="127" t="s">
        <v>177</v>
      </c>
      <c r="H471" s="94">
        <v>3219.48</v>
      </c>
      <c r="I471" s="100">
        <v>3219.48</v>
      </c>
      <c r="J471" s="101">
        <v>0</v>
      </c>
      <c r="K471" s="116" t="str">
        <f t="shared" si="9"/>
        <v>00011050000000000850</v>
      </c>
      <c r="L471" s="104" t="s">
        <v>484</v>
      </c>
    </row>
    <row r="472" spans="1:12" s="82" customFormat="1">
      <c r="A472" s="77" t="s">
        <v>178</v>
      </c>
      <c r="B472" s="76" t="s">
        <v>7</v>
      </c>
      <c r="C472" s="119" t="s">
        <v>66</v>
      </c>
      <c r="D472" s="123" t="s">
        <v>478</v>
      </c>
      <c r="E472" s="162" t="s">
        <v>143</v>
      </c>
      <c r="F472" s="183"/>
      <c r="G472" s="120" t="s">
        <v>179</v>
      </c>
      <c r="H472" s="78">
        <v>3219.48</v>
      </c>
      <c r="I472" s="79">
        <v>3219.48</v>
      </c>
      <c r="J472" s="80">
        <f>IF(IF(H472="",0,H472)=0,0,(IF(H472&gt;0,IF(I472&gt;H472,0,H472-I472),IF(I472&gt;H472,H472-I472,0))))</f>
        <v>0</v>
      </c>
      <c r="K472" s="116" t="str">
        <f t="shared" si="9"/>
        <v>00011050000000000853</v>
      </c>
      <c r="L472" s="81" t="str">
        <f>C472 &amp; D472 &amp;E472 &amp; F472 &amp; G472</f>
        <v>00011050000000000853</v>
      </c>
    </row>
    <row r="473" spans="1:12" ht="22.5">
      <c r="A473" s="97" t="s">
        <v>485</v>
      </c>
      <c r="B473" s="98" t="s">
        <v>7</v>
      </c>
      <c r="C473" s="99" t="s">
        <v>66</v>
      </c>
      <c r="D473" s="122" t="s">
        <v>487</v>
      </c>
      <c r="E473" s="212" t="s">
        <v>143</v>
      </c>
      <c r="F473" s="213"/>
      <c r="G473" s="127" t="s">
        <v>66</v>
      </c>
      <c r="H473" s="94">
        <v>2447400</v>
      </c>
      <c r="I473" s="100">
        <v>2447316.31</v>
      </c>
      <c r="J473" s="101">
        <v>83.69</v>
      </c>
      <c r="K473" s="116" t="str">
        <f t="shared" si="9"/>
        <v>00013000000000000000</v>
      </c>
      <c r="L473" s="104" t="s">
        <v>486</v>
      </c>
    </row>
    <row r="474" spans="1:12" ht="22.5">
      <c r="A474" s="97" t="s">
        <v>488</v>
      </c>
      <c r="B474" s="98" t="s">
        <v>7</v>
      </c>
      <c r="C474" s="99" t="s">
        <v>66</v>
      </c>
      <c r="D474" s="122" t="s">
        <v>490</v>
      </c>
      <c r="E474" s="212" t="s">
        <v>143</v>
      </c>
      <c r="F474" s="213"/>
      <c r="G474" s="127" t="s">
        <v>66</v>
      </c>
      <c r="H474" s="94">
        <v>2447400</v>
      </c>
      <c r="I474" s="100">
        <v>2447316.31</v>
      </c>
      <c r="J474" s="101">
        <v>83.69</v>
      </c>
      <c r="K474" s="116" t="str">
        <f t="shared" si="9"/>
        <v>00013010000000000000</v>
      </c>
      <c r="L474" s="104" t="s">
        <v>489</v>
      </c>
    </row>
    <row r="475" spans="1:12">
      <c r="A475" s="97" t="s">
        <v>491</v>
      </c>
      <c r="B475" s="98" t="s">
        <v>7</v>
      </c>
      <c r="C475" s="99" t="s">
        <v>66</v>
      </c>
      <c r="D475" s="122" t="s">
        <v>490</v>
      </c>
      <c r="E475" s="212" t="s">
        <v>143</v>
      </c>
      <c r="F475" s="213"/>
      <c r="G475" s="127" t="s">
        <v>9</v>
      </c>
      <c r="H475" s="94">
        <v>2447400</v>
      </c>
      <c r="I475" s="100">
        <v>2447316.31</v>
      </c>
      <c r="J475" s="101">
        <v>83.69</v>
      </c>
      <c r="K475" s="116" t="str">
        <f t="shared" si="9"/>
        <v>00013010000000000700</v>
      </c>
      <c r="L475" s="104" t="s">
        <v>492</v>
      </c>
    </row>
    <row r="476" spans="1:12" s="82" customFormat="1">
      <c r="A476" s="77" t="s">
        <v>493</v>
      </c>
      <c r="B476" s="76" t="s">
        <v>7</v>
      </c>
      <c r="C476" s="119" t="s">
        <v>66</v>
      </c>
      <c r="D476" s="123" t="s">
        <v>490</v>
      </c>
      <c r="E476" s="162" t="s">
        <v>143</v>
      </c>
      <c r="F476" s="183"/>
      <c r="G476" s="120" t="s">
        <v>494</v>
      </c>
      <c r="H476" s="78">
        <v>2447400</v>
      </c>
      <c r="I476" s="79">
        <v>2447316.31</v>
      </c>
      <c r="J476" s="80">
        <f>IF(IF(H476="",0,H476)=0,0,(IF(H476&gt;0,IF(I476&gt;H476,0,H476-I476),IF(I476&gt;H476,H476-I476,0))))</f>
        <v>83.69</v>
      </c>
      <c r="K476" s="116" t="str">
        <f t="shared" si="9"/>
        <v>00013010000000000730</v>
      </c>
      <c r="L476" s="81" t="str">
        <f>C476 &amp; D476 &amp;E476 &amp; F476 &amp; G476</f>
        <v>00013010000000000730</v>
      </c>
    </row>
    <row r="477" spans="1:12" ht="33.75">
      <c r="A477" s="97" t="s">
        <v>495</v>
      </c>
      <c r="B477" s="98" t="s">
        <v>7</v>
      </c>
      <c r="C477" s="99" t="s">
        <v>66</v>
      </c>
      <c r="D477" s="122" t="s">
        <v>497</v>
      </c>
      <c r="E477" s="212" t="s">
        <v>143</v>
      </c>
      <c r="F477" s="213"/>
      <c r="G477" s="127" t="s">
        <v>66</v>
      </c>
      <c r="H477" s="94">
        <v>21598400</v>
      </c>
      <c r="I477" s="100">
        <v>21598400</v>
      </c>
      <c r="J477" s="101">
        <v>0</v>
      </c>
      <c r="K477" s="116" t="str">
        <f t="shared" si="9"/>
        <v>00014000000000000000</v>
      </c>
      <c r="L477" s="104" t="s">
        <v>496</v>
      </c>
    </row>
    <row r="478" spans="1:12" ht="33.75">
      <c r="A478" s="97" t="s">
        <v>498</v>
      </c>
      <c r="B478" s="98" t="s">
        <v>7</v>
      </c>
      <c r="C478" s="99" t="s">
        <v>66</v>
      </c>
      <c r="D478" s="122" t="s">
        <v>500</v>
      </c>
      <c r="E478" s="212" t="s">
        <v>143</v>
      </c>
      <c r="F478" s="213"/>
      <c r="G478" s="127" t="s">
        <v>66</v>
      </c>
      <c r="H478" s="94">
        <v>21598400</v>
      </c>
      <c r="I478" s="100">
        <v>21598400</v>
      </c>
      <c r="J478" s="101">
        <v>0</v>
      </c>
      <c r="K478" s="116" t="str">
        <f t="shared" si="9"/>
        <v>00014010000000000000</v>
      </c>
      <c r="L478" s="104" t="s">
        <v>499</v>
      </c>
    </row>
    <row r="479" spans="1:12">
      <c r="A479" s="97" t="s">
        <v>187</v>
      </c>
      <c r="B479" s="98" t="s">
        <v>7</v>
      </c>
      <c r="C479" s="99" t="s">
        <v>66</v>
      </c>
      <c r="D479" s="122" t="s">
        <v>500</v>
      </c>
      <c r="E479" s="212" t="s">
        <v>143</v>
      </c>
      <c r="F479" s="213"/>
      <c r="G479" s="127" t="s">
        <v>8</v>
      </c>
      <c r="H479" s="94">
        <v>21598400</v>
      </c>
      <c r="I479" s="100">
        <v>21598400</v>
      </c>
      <c r="J479" s="101">
        <v>0</v>
      </c>
      <c r="K479" s="116" t="str">
        <f t="shared" si="9"/>
        <v>00014010000000000500</v>
      </c>
      <c r="L479" s="104" t="s">
        <v>501</v>
      </c>
    </row>
    <row r="480" spans="1:12">
      <c r="A480" s="97" t="s">
        <v>502</v>
      </c>
      <c r="B480" s="98" t="s">
        <v>7</v>
      </c>
      <c r="C480" s="99" t="s">
        <v>66</v>
      </c>
      <c r="D480" s="122" t="s">
        <v>500</v>
      </c>
      <c r="E480" s="212" t="s">
        <v>143</v>
      </c>
      <c r="F480" s="213"/>
      <c r="G480" s="127" t="s">
        <v>504</v>
      </c>
      <c r="H480" s="94">
        <v>21598400</v>
      </c>
      <c r="I480" s="100">
        <v>21598400</v>
      </c>
      <c r="J480" s="101">
        <v>0</v>
      </c>
      <c r="K480" s="116" t="str">
        <f t="shared" si="9"/>
        <v>00014010000000000510</v>
      </c>
      <c r="L480" s="104" t="s">
        <v>503</v>
      </c>
    </row>
    <row r="481" spans="1:12" s="82" customFormat="1">
      <c r="A481" s="77" t="s">
        <v>505</v>
      </c>
      <c r="B481" s="76" t="s">
        <v>7</v>
      </c>
      <c r="C481" s="119" t="s">
        <v>66</v>
      </c>
      <c r="D481" s="123" t="s">
        <v>500</v>
      </c>
      <c r="E481" s="162" t="s">
        <v>143</v>
      </c>
      <c r="F481" s="183"/>
      <c r="G481" s="120" t="s">
        <v>506</v>
      </c>
      <c r="H481" s="78">
        <v>21598400</v>
      </c>
      <c r="I481" s="79">
        <v>21598400</v>
      </c>
      <c r="J481" s="80">
        <f>IF(IF(H481="",0,H481)=0,0,(IF(H481&gt;0,IF(I481&gt;H481,0,H481-I481),IF(I481&gt;H481,H481-I481,0))))</f>
        <v>0</v>
      </c>
      <c r="K481" s="116" t="str">
        <f t="shared" si="9"/>
        <v>00014010000000000511</v>
      </c>
      <c r="L481" s="81" t="str">
        <f>C481 &amp; D481 &amp;E481 &amp; F481 &amp; G481</f>
        <v>00014010000000000511</v>
      </c>
    </row>
    <row r="482" spans="1:12" ht="5.25" hidden="1" customHeight="1" thickBot="1">
      <c r="A482" s="18"/>
      <c r="B482" s="30"/>
      <c r="C482" s="31"/>
      <c r="D482" s="31"/>
      <c r="E482" s="31"/>
      <c r="F482" s="31"/>
      <c r="G482" s="31"/>
      <c r="H482" s="47"/>
      <c r="I482" s="48"/>
      <c r="J482" s="53"/>
      <c r="K482" s="113"/>
    </row>
    <row r="483" spans="1:12" ht="13.5" thickBot="1">
      <c r="A483" s="26"/>
      <c r="B483" s="26"/>
      <c r="C483" s="22"/>
      <c r="D483" s="22"/>
      <c r="E483" s="22"/>
      <c r="F483" s="22"/>
      <c r="G483" s="22"/>
      <c r="H483" s="46"/>
      <c r="I483" s="46"/>
      <c r="J483" s="46"/>
      <c r="K483" s="46"/>
    </row>
    <row r="484" spans="1:12" ht="28.5" customHeight="1" thickBot="1">
      <c r="A484" s="41" t="s">
        <v>18</v>
      </c>
      <c r="B484" s="42">
        <v>450</v>
      </c>
      <c r="C484" s="184" t="s">
        <v>17</v>
      </c>
      <c r="D484" s="185"/>
      <c r="E484" s="185"/>
      <c r="F484" s="185"/>
      <c r="G484" s="186"/>
      <c r="H484" s="54">
        <f>0-H492</f>
        <v>-11668509.15</v>
      </c>
      <c r="I484" s="54">
        <f>I15-I178</f>
        <v>-3912245.49</v>
      </c>
      <c r="J484" s="90" t="s">
        <v>17</v>
      </c>
    </row>
    <row r="485" spans="1:12">
      <c r="A485" s="26"/>
      <c r="B485" s="29"/>
      <c r="C485" s="22"/>
      <c r="D485" s="22"/>
      <c r="E485" s="22"/>
      <c r="F485" s="22"/>
      <c r="G485" s="22"/>
      <c r="H485" s="22"/>
      <c r="I485" s="22"/>
      <c r="J485" s="22"/>
    </row>
    <row r="486" spans="1:12" ht="15">
      <c r="A486" s="208" t="s">
        <v>31</v>
      </c>
      <c r="B486" s="208"/>
      <c r="C486" s="208"/>
      <c r="D486" s="208"/>
      <c r="E486" s="208"/>
      <c r="F486" s="208"/>
      <c r="G486" s="208"/>
      <c r="H486" s="208"/>
      <c r="I486" s="208"/>
      <c r="J486" s="208"/>
      <c r="K486" s="110"/>
    </row>
    <row r="487" spans="1:12">
      <c r="A487" s="8"/>
      <c r="B487" s="25"/>
      <c r="C487" s="9"/>
      <c r="D487" s="9"/>
      <c r="E487" s="9"/>
      <c r="F487" s="9"/>
      <c r="G487" s="9"/>
      <c r="H487" s="10"/>
      <c r="I487" s="10"/>
      <c r="J487" s="40" t="s">
        <v>27</v>
      </c>
      <c r="K487" s="40"/>
    </row>
    <row r="488" spans="1:12" ht="17.100000000000001" customHeight="1">
      <c r="A488" s="165" t="s">
        <v>38</v>
      </c>
      <c r="B488" s="165" t="s">
        <v>39</v>
      </c>
      <c r="C488" s="174" t="s">
        <v>44</v>
      </c>
      <c r="D488" s="175"/>
      <c r="E488" s="175"/>
      <c r="F488" s="175"/>
      <c r="G488" s="176"/>
      <c r="H488" s="165" t="s">
        <v>41</v>
      </c>
      <c r="I488" s="165" t="s">
        <v>23</v>
      </c>
      <c r="J488" s="165" t="s">
        <v>42</v>
      </c>
      <c r="K488" s="111"/>
    </row>
    <row r="489" spans="1:12" ht="17.100000000000001" customHeight="1">
      <c r="A489" s="166"/>
      <c r="B489" s="166"/>
      <c r="C489" s="177"/>
      <c r="D489" s="178"/>
      <c r="E489" s="178"/>
      <c r="F489" s="178"/>
      <c r="G489" s="179"/>
      <c r="H489" s="166"/>
      <c r="I489" s="166"/>
      <c r="J489" s="166"/>
      <c r="K489" s="111"/>
    </row>
    <row r="490" spans="1:12" ht="17.100000000000001" customHeight="1">
      <c r="A490" s="167"/>
      <c r="B490" s="167"/>
      <c r="C490" s="180"/>
      <c r="D490" s="181"/>
      <c r="E490" s="181"/>
      <c r="F490" s="181"/>
      <c r="G490" s="182"/>
      <c r="H490" s="167"/>
      <c r="I490" s="167"/>
      <c r="J490" s="167"/>
      <c r="K490" s="111"/>
    </row>
    <row r="491" spans="1:12" ht="13.5" thickBot="1">
      <c r="A491" s="67">
        <v>1</v>
      </c>
      <c r="B491" s="12">
        <v>2</v>
      </c>
      <c r="C491" s="196">
        <v>3</v>
      </c>
      <c r="D491" s="197"/>
      <c r="E491" s="197"/>
      <c r="F491" s="197"/>
      <c r="G491" s="198"/>
      <c r="H491" s="13" t="s">
        <v>2</v>
      </c>
      <c r="I491" s="13" t="s">
        <v>25</v>
      </c>
      <c r="J491" s="13" t="s">
        <v>26</v>
      </c>
      <c r="K491" s="112"/>
    </row>
    <row r="492" spans="1:12" ht="12.75" customHeight="1">
      <c r="A492" s="71" t="s">
        <v>32</v>
      </c>
      <c r="B492" s="38" t="s">
        <v>8</v>
      </c>
      <c r="C492" s="171" t="s">
        <v>17</v>
      </c>
      <c r="D492" s="172"/>
      <c r="E492" s="172"/>
      <c r="F492" s="172"/>
      <c r="G492" s="173"/>
      <c r="H492" s="63">
        <f>H494+H517+H522</f>
        <v>11668509.15</v>
      </c>
      <c r="I492" s="63">
        <f>I494+I517+I522</f>
        <v>3912245.49</v>
      </c>
      <c r="J492" s="126">
        <f>J494+J517+J522</f>
        <v>7756263.6600000001</v>
      </c>
    </row>
    <row r="493" spans="1:12" ht="12.75" customHeight="1">
      <c r="A493" s="72" t="s">
        <v>11</v>
      </c>
      <c r="B493" s="39"/>
      <c r="C493" s="199"/>
      <c r="D493" s="200"/>
      <c r="E493" s="200"/>
      <c r="F493" s="200"/>
      <c r="G493" s="201"/>
      <c r="H493" s="43"/>
      <c r="I493" s="44"/>
      <c r="J493" s="45"/>
    </row>
    <row r="494" spans="1:12" ht="12.75" customHeight="1">
      <c r="A494" s="71" t="s">
        <v>33</v>
      </c>
      <c r="B494" s="49" t="s">
        <v>12</v>
      </c>
      <c r="C494" s="168" t="s">
        <v>17</v>
      </c>
      <c r="D494" s="169"/>
      <c r="E494" s="169"/>
      <c r="F494" s="169"/>
      <c r="G494" s="170"/>
      <c r="H494" s="52">
        <v>8315100</v>
      </c>
      <c r="I494" s="52">
        <v>8315100</v>
      </c>
      <c r="J494" s="87">
        <v>0</v>
      </c>
    </row>
    <row r="495" spans="1:12" ht="12.75" customHeight="1">
      <c r="A495" s="72" t="s">
        <v>10</v>
      </c>
      <c r="B495" s="50"/>
      <c r="C495" s="188"/>
      <c r="D495" s="189"/>
      <c r="E495" s="189"/>
      <c r="F495" s="189"/>
      <c r="G495" s="190"/>
      <c r="H495" s="59"/>
      <c r="I495" s="60"/>
      <c r="J495" s="61"/>
    </row>
    <row r="496" spans="1:12" ht="22.5">
      <c r="A496" s="97" t="s">
        <v>88</v>
      </c>
      <c r="B496" s="98" t="s">
        <v>12</v>
      </c>
      <c r="C496" s="105" t="s">
        <v>66</v>
      </c>
      <c r="D496" s="157" t="s">
        <v>89</v>
      </c>
      <c r="E496" s="158"/>
      <c r="F496" s="158"/>
      <c r="G496" s="159"/>
      <c r="H496" s="94">
        <v>8315100</v>
      </c>
      <c r="I496" s="100">
        <v>8315100</v>
      </c>
      <c r="J496" s="101">
        <v>0</v>
      </c>
      <c r="K496" s="113" t="str">
        <f t="shared" ref="K496:K515" si="10">C496 &amp; D496 &amp; G496</f>
        <v>00001000000000000000</v>
      </c>
      <c r="L496" s="104" t="s">
        <v>90</v>
      </c>
    </row>
    <row r="497" spans="1:12" ht="22.5">
      <c r="A497" s="97" t="s">
        <v>91</v>
      </c>
      <c r="B497" s="98" t="s">
        <v>12</v>
      </c>
      <c r="C497" s="105" t="s">
        <v>66</v>
      </c>
      <c r="D497" s="157" t="s">
        <v>92</v>
      </c>
      <c r="E497" s="158"/>
      <c r="F497" s="158"/>
      <c r="G497" s="159"/>
      <c r="H497" s="94">
        <v>9000000</v>
      </c>
      <c r="I497" s="100">
        <v>9000000</v>
      </c>
      <c r="J497" s="101">
        <v>0</v>
      </c>
      <c r="K497" s="113" t="str">
        <f t="shared" si="10"/>
        <v>00001020000000000000</v>
      </c>
      <c r="L497" s="104" t="s">
        <v>93</v>
      </c>
    </row>
    <row r="498" spans="1:12" ht="22.5">
      <c r="A498" s="97" t="s">
        <v>94</v>
      </c>
      <c r="B498" s="98" t="s">
        <v>12</v>
      </c>
      <c r="C498" s="105" t="s">
        <v>66</v>
      </c>
      <c r="D498" s="157" t="s">
        <v>95</v>
      </c>
      <c r="E498" s="158"/>
      <c r="F498" s="158"/>
      <c r="G498" s="159"/>
      <c r="H498" s="94">
        <v>33300000</v>
      </c>
      <c r="I498" s="100">
        <v>33300000</v>
      </c>
      <c r="J498" s="101">
        <v>0</v>
      </c>
      <c r="K498" s="113" t="str">
        <f t="shared" si="10"/>
        <v>00001020000000000700</v>
      </c>
      <c r="L498" s="104" t="s">
        <v>96</v>
      </c>
    </row>
    <row r="499" spans="1:12" ht="22.5">
      <c r="A499" s="97" t="s">
        <v>97</v>
      </c>
      <c r="B499" s="98" t="s">
        <v>12</v>
      </c>
      <c r="C499" s="105" t="s">
        <v>66</v>
      </c>
      <c r="D499" s="157" t="s">
        <v>98</v>
      </c>
      <c r="E499" s="158"/>
      <c r="F499" s="158"/>
      <c r="G499" s="159"/>
      <c r="H499" s="94">
        <v>-24300000</v>
      </c>
      <c r="I499" s="100">
        <v>-24300000</v>
      </c>
      <c r="J499" s="101">
        <v>0</v>
      </c>
      <c r="K499" s="113" t="str">
        <f t="shared" si="10"/>
        <v>00001020000000000800</v>
      </c>
      <c r="L499" s="104" t="s">
        <v>99</v>
      </c>
    </row>
    <row r="500" spans="1:12" s="82" customFormat="1" ht="33.75">
      <c r="A500" s="75" t="s">
        <v>100</v>
      </c>
      <c r="B500" s="76" t="s">
        <v>12</v>
      </c>
      <c r="C500" s="119" t="s">
        <v>66</v>
      </c>
      <c r="D500" s="162" t="s">
        <v>101</v>
      </c>
      <c r="E500" s="163"/>
      <c r="F500" s="163"/>
      <c r="G500" s="164"/>
      <c r="H500" s="78">
        <v>33300000</v>
      </c>
      <c r="I500" s="79">
        <v>33300000</v>
      </c>
      <c r="J500" s="80">
        <f>IF(IF(H500="",0,H500)=0,0,(IF(H500&gt;0,IF(I500&gt;H500,0,H500-I500),IF(I500&gt;H500,H500-I500,0))))</f>
        <v>0</v>
      </c>
      <c r="K500" s="114" t="str">
        <f t="shared" si="10"/>
        <v>00001020000050000710</v>
      </c>
      <c r="L500" s="81" t="str">
        <f>C500 &amp; D500 &amp; G500</f>
        <v>00001020000050000710</v>
      </c>
    </row>
    <row r="501" spans="1:12" s="82" customFormat="1" ht="33.75">
      <c r="A501" s="75" t="s">
        <v>102</v>
      </c>
      <c r="B501" s="76" t="s">
        <v>12</v>
      </c>
      <c r="C501" s="119" t="s">
        <v>66</v>
      </c>
      <c r="D501" s="162" t="s">
        <v>103</v>
      </c>
      <c r="E501" s="163"/>
      <c r="F501" s="163"/>
      <c r="G501" s="164"/>
      <c r="H501" s="78">
        <v>-24300000</v>
      </c>
      <c r="I501" s="79">
        <v>-24300000</v>
      </c>
      <c r="J501" s="80">
        <f>IF(IF(H501="",0,H501)=0,0,(IF(H501&gt;0,IF(I501&gt;H501,0,H501-I501),IF(I501&gt;H501,H501-I501,0))))</f>
        <v>0</v>
      </c>
      <c r="K501" s="114" t="str">
        <f t="shared" si="10"/>
        <v>00001020000050000810</v>
      </c>
      <c r="L501" s="81" t="str">
        <f>C501 &amp; D501 &amp; G501</f>
        <v>00001020000050000810</v>
      </c>
    </row>
    <row r="502" spans="1:12" ht="22.5">
      <c r="A502" s="97" t="s">
        <v>104</v>
      </c>
      <c r="B502" s="98" t="s">
        <v>12</v>
      </c>
      <c r="C502" s="105" t="s">
        <v>66</v>
      </c>
      <c r="D502" s="157" t="s">
        <v>105</v>
      </c>
      <c r="E502" s="158"/>
      <c r="F502" s="158"/>
      <c r="G502" s="159"/>
      <c r="H502" s="94">
        <v>-1433900</v>
      </c>
      <c r="I502" s="100">
        <v>-1433900</v>
      </c>
      <c r="J502" s="101">
        <v>0</v>
      </c>
      <c r="K502" s="113" t="str">
        <f t="shared" si="10"/>
        <v>00001030000000000000</v>
      </c>
      <c r="L502" s="104" t="s">
        <v>106</v>
      </c>
    </row>
    <row r="503" spans="1:12" ht="33.75">
      <c r="A503" s="97" t="s">
        <v>107</v>
      </c>
      <c r="B503" s="98" t="s">
        <v>12</v>
      </c>
      <c r="C503" s="105" t="s">
        <v>66</v>
      </c>
      <c r="D503" s="157" t="s">
        <v>108</v>
      </c>
      <c r="E503" s="158"/>
      <c r="F503" s="158"/>
      <c r="G503" s="159"/>
      <c r="H503" s="94">
        <v>-1433900</v>
      </c>
      <c r="I503" s="100">
        <v>-1433900</v>
      </c>
      <c r="J503" s="101">
        <v>0</v>
      </c>
      <c r="K503" s="113" t="str">
        <f t="shared" si="10"/>
        <v>00001030100000000000</v>
      </c>
      <c r="L503" s="104" t="s">
        <v>109</v>
      </c>
    </row>
    <row r="504" spans="1:12" ht="33.75">
      <c r="A504" s="97" t="s">
        <v>110</v>
      </c>
      <c r="B504" s="98" t="s">
        <v>12</v>
      </c>
      <c r="C504" s="105" t="s">
        <v>66</v>
      </c>
      <c r="D504" s="157" t="s">
        <v>111</v>
      </c>
      <c r="E504" s="158"/>
      <c r="F504" s="158"/>
      <c r="G504" s="159"/>
      <c r="H504" s="94">
        <v>11553000</v>
      </c>
      <c r="I504" s="100">
        <v>11553000</v>
      </c>
      <c r="J504" s="101">
        <v>0</v>
      </c>
      <c r="K504" s="113" t="str">
        <f t="shared" si="10"/>
        <v>00001030100000000700</v>
      </c>
      <c r="L504" s="104" t="s">
        <v>112</v>
      </c>
    </row>
    <row r="505" spans="1:12" ht="33.75">
      <c r="A505" s="97" t="s">
        <v>113</v>
      </c>
      <c r="B505" s="98" t="s">
        <v>12</v>
      </c>
      <c r="C505" s="105" t="s">
        <v>66</v>
      </c>
      <c r="D505" s="157" t="s">
        <v>114</v>
      </c>
      <c r="E505" s="158"/>
      <c r="F505" s="158"/>
      <c r="G505" s="159"/>
      <c r="H505" s="94">
        <v>-12986900</v>
      </c>
      <c r="I505" s="100">
        <v>-12986900</v>
      </c>
      <c r="J505" s="101">
        <v>0</v>
      </c>
      <c r="K505" s="113" t="str">
        <f t="shared" si="10"/>
        <v>00001030100000000800</v>
      </c>
      <c r="L505" s="104" t="s">
        <v>115</v>
      </c>
    </row>
    <row r="506" spans="1:12" s="82" customFormat="1" ht="33.75">
      <c r="A506" s="75" t="s">
        <v>116</v>
      </c>
      <c r="B506" s="76" t="s">
        <v>12</v>
      </c>
      <c r="C506" s="119" t="s">
        <v>66</v>
      </c>
      <c r="D506" s="162" t="s">
        <v>117</v>
      </c>
      <c r="E506" s="163"/>
      <c r="F506" s="163"/>
      <c r="G506" s="164"/>
      <c r="H506" s="78">
        <v>11553000</v>
      </c>
      <c r="I506" s="79">
        <v>11553000</v>
      </c>
      <c r="J506" s="80">
        <f>IF(IF(H506="",0,H506)=0,0,(IF(H506&gt;0,IF(I506&gt;H506,0,H506-I506),IF(I506&gt;H506,H506-I506,0))))</f>
        <v>0</v>
      </c>
      <c r="K506" s="114" t="str">
        <f t="shared" si="10"/>
        <v>00001030100050000710</v>
      </c>
      <c r="L506" s="81" t="str">
        <f>C506 &amp; D506 &amp; G506</f>
        <v>00001030100050000710</v>
      </c>
    </row>
    <row r="507" spans="1:12" s="82" customFormat="1" ht="33.75">
      <c r="A507" s="75" t="s">
        <v>118</v>
      </c>
      <c r="B507" s="76" t="s">
        <v>12</v>
      </c>
      <c r="C507" s="119" t="s">
        <v>66</v>
      </c>
      <c r="D507" s="162" t="s">
        <v>119</v>
      </c>
      <c r="E507" s="163"/>
      <c r="F507" s="163"/>
      <c r="G507" s="164"/>
      <c r="H507" s="78">
        <v>-12986900</v>
      </c>
      <c r="I507" s="79">
        <v>-12986900</v>
      </c>
      <c r="J507" s="80">
        <f>IF(IF(H507="",0,H507)=0,0,(IF(H507&gt;0,IF(I507&gt;H507,0,H507-I507),IF(I507&gt;H507,H507-I507,0))))</f>
        <v>0</v>
      </c>
      <c r="K507" s="114" t="str">
        <f t="shared" si="10"/>
        <v>00001030100050000810</v>
      </c>
      <c r="L507" s="81" t="str">
        <f>C507 &amp; D507 &amp; G507</f>
        <v>00001030100050000810</v>
      </c>
    </row>
    <row r="508" spans="1:12" ht="22.5">
      <c r="A508" s="97" t="s">
        <v>120</v>
      </c>
      <c r="B508" s="98" t="s">
        <v>12</v>
      </c>
      <c r="C508" s="105" t="s">
        <v>66</v>
      </c>
      <c r="D508" s="157" t="s">
        <v>121</v>
      </c>
      <c r="E508" s="158"/>
      <c r="F508" s="158"/>
      <c r="G508" s="159"/>
      <c r="H508" s="94">
        <v>749000</v>
      </c>
      <c r="I508" s="100">
        <v>749000</v>
      </c>
      <c r="J508" s="101">
        <v>0</v>
      </c>
      <c r="K508" s="113" t="str">
        <f t="shared" si="10"/>
        <v>00001060000000000000</v>
      </c>
      <c r="L508" s="104" t="s">
        <v>122</v>
      </c>
    </row>
    <row r="509" spans="1:12" ht="22.5">
      <c r="A509" s="97" t="s">
        <v>123</v>
      </c>
      <c r="B509" s="98" t="s">
        <v>12</v>
      </c>
      <c r="C509" s="105" t="s">
        <v>66</v>
      </c>
      <c r="D509" s="157" t="s">
        <v>124</v>
      </c>
      <c r="E509" s="158"/>
      <c r="F509" s="158"/>
      <c r="G509" s="159"/>
      <c r="H509" s="94">
        <v>749000</v>
      </c>
      <c r="I509" s="100">
        <v>749000</v>
      </c>
      <c r="J509" s="101">
        <v>0</v>
      </c>
      <c r="K509" s="113" t="str">
        <f t="shared" si="10"/>
        <v>00001060500000000000</v>
      </c>
      <c r="L509" s="104" t="s">
        <v>125</v>
      </c>
    </row>
    <row r="510" spans="1:12" ht="22.5">
      <c r="A510" s="97" t="s">
        <v>126</v>
      </c>
      <c r="B510" s="98" t="s">
        <v>12</v>
      </c>
      <c r="C510" s="105" t="s">
        <v>66</v>
      </c>
      <c r="D510" s="157" t="s">
        <v>127</v>
      </c>
      <c r="E510" s="158"/>
      <c r="F510" s="158"/>
      <c r="G510" s="159"/>
      <c r="H510" s="94">
        <v>-6737000</v>
      </c>
      <c r="I510" s="100">
        <v>-6737000</v>
      </c>
      <c r="J510" s="101">
        <v>0</v>
      </c>
      <c r="K510" s="113" t="str">
        <f t="shared" si="10"/>
        <v>00001060500000000500</v>
      </c>
      <c r="L510" s="104" t="s">
        <v>128</v>
      </c>
    </row>
    <row r="511" spans="1:12" ht="22.5">
      <c r="A511" s="97" t="s">
        <v>129</v>
      </c>
      <c r="B511" s="98" t="s">
        <v>12</v>
      </c>
      <c r="C511" s="105" t="s">
        <v>66</v>
      </c>
      <c r="D511" s="157" t="s">
        <v>130</v>
      </c>
      <c r="E511" s="158"/>
      <c r="F511" s="158"/>
      <c r="G511" s="159"/>
      <c r="H511" s="94">
        <v>7486000</v>
      </c>
      <c r="I511" s="100">
        <v>7486000</v>
      </c>
      <c r="J511" s="101">
        <v>0</v>
      </c>
      <c r="K511" s="113" t="str">
        <f t="shared" si="10"/>
        <v>00001060500000000600</v>
      </c>
      <c r="L511" s="104" t="s">
        <v>131</v>
      </c>
    </row>
    <row r="512" spans="1:12" ht="33.75">
      <c r="A512" s="97" t="s">
        <v>132</v>
      </c>
      <c r="B512" s="98" t="s">
        <v>12</v>
      </c>
      <c r="C512" s="105" t="s">
        <v>66</v>
      </c>
      <c r="D512" s="157" t="s">
        <v>133</v>
      </c>
      <c r="E512" s="158"/>
      <c r="F512" s="158"/>
      <c r="G512" s="159"/>
      <c r="H512" s="94">
        <v>-6737000</v>
      </c>
      <c r="I512" s="100">
        <v>-6737000</v>
      </c>
      <c r="J512" s="101">
        <v>0</v>
      </c>
      <c r="K512" s="113" t="str">
        <f t="shared" si="10"/>
        <v>00001060502000000500</v>
      </c>
      <c r="L512" s="104" t="s">
        <v>134</v>
      </c>
    </row>
    <row r="513" spans="1:12" ht="33.75">
      <c r="A513" s="97" t="s">
        <v>135</v>
      </c>
      <c r="B513" s="98" t="s">
        <v>12</v>
      </c>
      <c r="C513" s="105" t="s">
        <v>66</v>
      </c>
      <c r="D513" s="157" t="s">
        <v>136</v>
      </c>
      <c r="E513" s="158"/>
      <c r="F513" s="158"/>
      <c r="G513" s="159"/>
      <c r="H513" s="94">
        <v>7486000</v>
      </c>
      <c r="I513" s="100">
        <v>7486000</v>
      </c>
      <c r="J513" s="101">
        <v>0</v>
      </c>
      <c r="K513" s="113" t="str">
        <f t="shared" si="10"/>
        <v>00001060502000000600</v>
      </c>
      <c r="L513" s="104" t="s">
        <v>137</v>
      </c>
    </row>
    <row r="514" spans="1:12" s="82" customFormat="1" ht="33.75">
      <c r="A514" s="75" t="s">
        <v>138</v>
      </c>
      <c r="B514" s="76" t="s">
        <v>12</v>
      </c>
      <c r="C514" s="119" t="s">
        <v>66</v>
      </c>
      <c r="D514" s="162" t="s">
        <v>139</v>
      </c>
      <c r="E514" s="163"/>
      <c r="F514" s="163"/>
      <c r="G514" s="164"/>
      <c r="H514" s="78">
        <v>-6737000</v>
      </c>
      <c r="I514" s="79">
        <v>-6737000</v>
      </c>
      <c r="J514" s="80">
        <f>IF(IF(H514="",0,H514)=0,0,(IF(H514&gt;0,IF(I514&gt;H514,0,H514-I514),IF(I514&gt;H514,H514-I514,0))))</f>
        <v>0</v>
      </c>
      <c r="K514" s="114" t="str">
        <f t="shared" si="10"/>
        <v>00001060502050000540</v>
      </c>
      <c r="L514" s="81" t="str">
        <f>C514 &amp; D514 &amp; G514</f>
        <v>00001060502050000540</v>
      </c>
    </row>
    <row r="515" spans="1:12" s="82" customFormat="1" ht="45">
      <c r="A515" s="75" t="s">
        <v>140</v>
      </c>
      <c r="B515" s="76" t="s">
        <v>12</v>
      </c>
      <c r="C515" s="119" t="s">
        <v>66</v>
      </c>
      <c r="D515" s="162" t="s">
        <v>141</v>
      </c>
      <c r="E515" s="163"/>
      <c r="F515" s="163"/>
      <c r="G515" s="164"/>
      <c r="H515" s="78">
        <v>7486000</v>
      </c>
      <c r="I515" s="79">
        <v>7486000</v>
      </c>
      <c r="J515" s="80">
        <f>IF(IF(H515="",0,H515)=0,0,(IF(H515&gt;0,IF(I515&gt;H515,0,H515-I515),IF(I515&gt;H515,H515-I515,0))))</f>
        <v>0</v>
      </c>
      <c r="K515" s="114" t="str">
        <f t="shared" si="10"/>
        <v>00001060502050000640</v>
      </c>
      <c r="L515" s="81" t="str">
        <f>C515 &amp; D515 &amp; G515</f>
        <v>00001060502050000640</v>
      </c>
    </row>
    <row r="516" spans="1:12" ht="12.75" hidden="1" customHeight="1">
      <c r="A516" s="73"/>
      <c r="B516" s="17"/>
      <c r="C516" s="14"/>
      <c r="D516" s="14"/>
      <c r="E516" s="14"/>
      <c r="F516" s="14"/>
      <c r="G516" s="14"/>
      <c r="H516" s="34"/>
      <c r="I516" s="35"/>
      <c r="J516" s="55"/>
      <c r="K516" s="115"/>
    </row>
    <row r="517" spans="1:12" ht="12.75" customHeight="1">
      <c r="A517" s="71" t="s">
        <v>34</v>
      </c>
      <c r="B517" s="50" t="s">
        <v>13</v>
      </c>
      <c r="C517" s="188" t="s">
        <v>17</v>
      </c>
      <c r="D517" s="189"/>
      <c r="E517" s="189"/>
      <c r="F517" s="189"/>
      <c r="G517" s="190"/>
      <c r="H517" s="52">
        <v>0</v>
      </c>
      <c r="I517" s="52">
        <v>0</v>
      </c>
      <c r="J517" s="88">
        <v>0</v>
      </c>
    </row>
    <row r="518" spans="1:12" ht="12.75" customHeight="1">
      <c r="A518" s="72" t="s">
        <v>10</v>
      </c>
      <c r="B518" s="50"/>
      <c r="C518" s="188"/>
      <c r="D518" s="189"/>
      <c r="E518" s="189"/>
      <c r="F518" s="189"/>
      <c r="G518" s="190"/>
      <c r="H518" s="59"/>
      <c r="I518" s="60"/>
      <c r="J518" s="61"/>
    </row>
    <row r="519" spans="1:12" ht="12.75" hidden="1" customHeight="1">
      <c r="A519" s="130"/>
      <c r="B519" s="131" t="s">
        <v>13</v>
      </c>
      <c r="C519" s="132"/>
      <c r="D519" s="214"/>
      <c r="E519" s="215"/>
      <c r="F519" s="215"/>
      <c r="G519" s="216"/>
      <c r="H519" s="133"/>
      <c r="I519" s="134"/>
      <c r="J519" s="135"/>
      <c r="K519" s="136" t="str">
        <f>C519 &amp; D519 &amp; G519</f>
        <v/>
      </c>
      <c r="L519" s="137"/>
    </row>
    <row r="520" spans="1:12" s="82" customFormat="1">
      <c r="A520" s="138"/>
      <c r="B520" s="139" t="s">
        <v>13</v>
      </c>
      <c r="C520" s="140"/>
      <c r="D520" s="217"/>
      <c r="E520" s="217"/>
      <c r="F520" s="217"/>
      <c r="G520" s="218"/>
      <c r="H520" s="141"/>
      <c r="I520" s="142"/>
      <c r="J520" s="143">
        <f>IF(IF(H520="",0,H520)=0,0,(IF(H520&gt;0,IF(I520&gt;H520,0,H520-I520),IF(I520&gt;H520,H520-I520,0))))</f>
        <v>0</v>
      </c>
      <c r="K520" s="144" t="str">
        <f>C520 &amp; D520 &amp; G520</f>
        <v/>
      </c>
      <c r="L520" s="145" t="str">
        <f>C520 &amp; D520 &amp; G520</f>
        <v/>
      </c>
    </row>
    <row r="521" spans="1:12" ht="12.75" hidden="1" customHeight="1">
      <c r="A521" s="73"/>
      <c r="B521" s="16"/>
      <c r="C521" s="14"/>
      <c r="D521" s="14"/>
      <c r="E521" s="14"/>
      <c r="F521" s="14"/>
      <c r="G521" s="14"/>
      <c r="H521" s="34"/>
      <c r="I521" s="35"/>
      <c r="J521" s="55"/>
      <c r="K521" s="115"/>
    </row>
    <row r="522" spans="1:12" ht="12.75" customHeight="1">
      <c r="A522" s="71" t="s">
        <v>16</v>
      </c>
      <c r="B522" s="50" t="s">
        <v>9</v>
      </c>
      <c r="C522" s="193" t="s">
        <v>52</v>
      </c>
      <c r="D522" s="194"/>
      <c r="E522" s="194"/>
      <c r="F522" s="194"/>
      <c r="G522" s="195"/>
      <c r="H522" s="52">
        <v>3353409.15</v>
      </c>
      <c r="I522" s="52">
        <v>-4402854.51</v>
      </c>
      <c r="J522" s="89">
        <f>IF(IF(H522="",0,H522)=0,0,(IF(H522&gt;0,IF(I522&gt;H522,0,H522-I522),IF(I522&gt;H522,H522-I522,0))))</f>
        <v>7756263.6600000001</v>
      </c>
    </row>
    <row r="523" spans="1:12" ht="22.5">
      <c r="A523" s="71" t="s">
        <v>53</v>
      </c>
      <c r="B523" s="50" t="s">
        <v>9</v>
      </c>
      <c r="C523" s="193" t="s">
        <v>54</v>
      </c>
      <c r="D523" s="194"/>
      <c r="E523" s="194"/>
      <c r="F523" s="194"/>
      <c r="G523" s="195"/>
      <c r="H523" s="52">
        <v>3353409.15</v>
      </c>
      <c r="I523" s="52">
        <v>-4402854.51</v>
      </c>
      <c r="J523" s="89">
        <f>IF(IF(H523="",0,H523)=0,0,(IF(H523&gt;0,IF(I523&gt;H523,0,H523-I523),IF(I523&gt;H523,H523-I523,0))))</f>
        <v>7756263.6600000001</v>
      </c>
    </row>
    <row r="524" spans="1:12" ht="35.25" customHeight="1">
      <c r="A524" s="71" t="s">
        <v>56</v>
      </c>
      <c r="B524" s="50" t="s">
        <v>9</v>
      </c>
      <c r="C524" s="193" t="s">
        <v>55</v>
      </c>
      <c r="D524" s="194"/>
      <c r="E524" s="194"/>
      <c r="F524" s="194"/>
      <c r="G524" s="195"/>
      <c r="H524" s="52">
        <v>0</v>
      </c>
      <c r="I524" s="52">
        <v>0</v>
      </c>
      <c r="J524" s="89">
        <f>IF(IF(H524="",0,H524)=0,0,(IF(H524&gt;0,IF(I524&gt;H524,0,H524-I524),IF(I524&gt;H524,H524-I524,0))))</f>
        <v>0</v>
      </c>
    </row>
    <row r="525" spans="1:12">
      <c r="A525" s="106" t="s">
        <v>78</v>
      </c>
      <c r="B525" s="107" t="s">
        <v>14</v>
      </c>
      <c r="C525" s="105" t="s">
        <v>66</v>
      </c>
      <c r="D525" s="157" t="s">
        <v>77</v>
      </c>
      <c r="E525" s="158"/>
      <c r="F525" s="158"/>
      <c r="G525" s="159"/>
      <c r="H525" s="94">
        <v>-627171161.13</v>
      </c>
      <c r="I525" s="94">
        <v>-633298254.67999995</v>
      </c>
      <c r="J525" s="109" t="s">
        <v>57</v>
      </c>
      <c r="K525" s="104" t="str">
        <f t="shared" ref="K525:K532" si="11">C525 &amp; D525 &amp; G525</f>
        <v>00001050000000000500</v>
      </c>
      <c r="L525" s="104" t="s">
        <v>79</v>
      </c>
    </row>
    <row r="526" spans="1:12">
      <c r="A526" s="106" t="s">
        <v>81</v>
      </c>
      <c r="B526" s="107" t="s">
        <v>14</v>
      </c>
      <c r="C526" s="105" t="s">
        <v>66</v>
      </c>
      <c r="D526" s="157" t="s">
        <v>80</v>
      </c>
      <c r="E526" s="158"/>
      <c r="F526" s="158"/>
      <c r="G526" s="159"/>
      <c r="H526" s="94">
        <v>-627171161.13</v>
      </c>
      <c r="I526" s="94">
        <v>-633298254.67999995</v>
      </c>
      <c r="J526" s="109" t="s">
        <v>57</v>
      </c>
      <c r="K526" s="104" t="str">
        <f t="shared" si="11"/>
        <v>00001050200000000500</v>
      </c>
      <c r="L526" s="104" t="s">
        <v>82</v>
      </c>
    </row>
    <row r="527" spans="1:12" ht="22.5">
      <c r="A527" s="106" t="s">
        <v>84</v>
      </c>
      <c r="B527" s="107" t="s">
        <v>14</v>
      </c>
      <c r="C527" s="105" t="s">
        <v>66</v>
      </c>
      <c r="D527" s="157" t="s">
        <v>83</v>
      </c>
      <c r="E527" s="158"/>
      <c r="F527" s="158"/>
      <c r="G527" s="159"/>
      <c r="H527" s="94">
        <v>-627171161.13</v>
      </c>
      <c r="I527" s="94">
        <v>-633298254.67999995</v>
      </c>
      <c r="J527" s="109" t="s">
        <v>57</v>
      </c>
      <c r="K527" s="104" t="str">
        <f t="shared" si="11"/>
        <v>00001050201000000510</v>
      </c>
      <c r="L527" s="104" t="s">
        <v>85</v>
      </c>
    </row>
    <row r="528" spans="1:12" ht="22.5">
      <c r="A528" s="92" t="s">
        <v>87</v>
      </c>
      <c r="B528" s="108" t="s">
        <v>14</v>
      </c>
      <c r="C528" s="121" t="s">
        <v>66</v>
      </c>
      <c r="D528" s="160" t="s">
        <v>86</v>
      </c>
      <c r="E528" s="160"/>
      <c r="F528" s="160"/>
      <c r="G528" s="161"/>
      <c r="H528" s="74">
        <v>-627171161.13</v>
      </c>
      <c r="I528" s="74">
        <v>-633298254.67999995</v>
      </c>
      <c r="J528" s="62" t="s">
        <v>17</v>
      </c>
      <c r="K528" s="104" t="str">
        <f t="shared" si="11"/>
        <v>00001050201050000510</v>
      </c>
      <c r="L528" s="4" t="str">
        <f>C528 &amp; D528 &amp; G528</f>
        <v>00001050201050000510</v>
      </c>
    </row>
    <row r="529" spans="1:12">
      <c r="A529" s="106" t="s">
        <v>65</v>
      </c>
      <c r="B529" s="107" t="s">
        <v>15</v>
      </c>
      <c r="C529" s="105" t="s">
        <v>66</v>
      </c>
      <c r="D529" s="157" t="s">
        <v>67</v>
      </c>
      <c r="E529" s="158"/>
      <c r="F529" s="158"/>
      <c r="G529" s="159"/>
      <c r="H529" s="94">
        <v>630524570.27999997</v>
      </c>
      <c r="I529" s="94">
        <v>628895400.16999996</v>
      </c>
      <c r="J529" s="109" t="s">
        <v>57</v>
      </c>
      <c r="K529" s="104" t="str">
        <f t="shared" si="11"/>
        <v>00001050000000000600</v>
      </c>
      <c r="L529" s="104" t="s">
        <v>68</v>
      </c>
    </row>
    <row r="530" spans="1:12">
      <c r="A530" s="106" t="s">
        <v>69</v>
      </c>
      <c r="B530" s="107" t="s">
        <v>15</v>
      </c>
      <c r="C530" s="105" t="s">
        <v>66</v>
      </c>
      <c r="D530" s="157" t="s">
        <v>70</v>
      </c>
      <c r="E530" s="158"/>
      <c r="F530" s="158"/>
      <c r="G530" s="159"/>
      <c r="H530" s="94">
        <v>630524570.27999997</v>
      </c>
      <c r="I530" s="94">
        <v>628895400.16999996</v>
      </c>
      <c r="J530" s="109" t="s">
        <v>57</v>
      </c>
      <c r="K530" s="104" t="str">
        <f t="shared" si="11"/>
        <v>00001050200000000600</v>
      </c>
      <c r="L530" s="104" t="s">
        <v>71</v>
      </c>
    </row>
    <row r="531" spans="1:12" ht="22.5">
      <c r="A531" s="106" t="s">
        <v>72</v>
      </c>
      <c r="B531" s="107" t="s">
        <v>15</v>
      </c>
      <c r="C531" s="105" t="s">
        <v>66</v>
      </c>
      <c r="D531" s="157" t="s">
        <v>73</v>
      </c>
      <c r="E531" s="158"/>
      <c r="F531" s="158"/>
      <c r="G531" s="159"/>
      <c r="H531" s="94">
        <v>630524570.27999997</v>
      </c>
      <c r="I531" s="94">
        <v>628895400.16999996</v>
      </c>
      <c r="J531" s="109" t="s">
        <v>57</v>
      </c>
      <c r="K531" s="104" t="str">
        <f t="shared" si="11"/>
        <v>00001050201000000610</v>
      </c>
      <c r="L531" s="104" t="s">
        <v>74</v>
      </c>
    </row>
    <row r="532" spans="1:12" ht="22.5">
      <c r="A532" s="93" t="s">
        <v>75</v>
      </c>
      <c r="B532" s="108" t="s">
        <v>15</v>
      </c>
      <c r="C532" s="121" t="s">
        <v>66</v>
      </c>
      <c r="D532" s="160" t="s">
        <v>76</v>
      </c>
      <c r="E532" s="160"/>
      <c r="F532" s="160"/>
      <c r="G532" s="161"/>
      <c r="H532" s="95">
        <v>630524570.27999997</v>
      </c>
      <c r="I532" s="95">
        <v>628895400.16999996</v>
      </c>
      <c r="J532" s="96" t="s">
        <v>17</v>
      </c>
      <c r="K532" s="103" t="str">
        <f t="shared" si="11"/>
        <v>00001050201050000610</v>
      </c>
      <c r="L532" s="4" t="str">
        <f>C532 &amp; D532 &amp; G532</f>
        <v>00001050201050000610</v>
      </c>
    </row>
    <row r="533" spans="1:12">
      <c r="A533" s="26"/>
      <c r="B533" s="29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2">
      <c r="A534" s="26"/>
      <c r="B534" s="29"/>
      <c r="C534" s="22"/>
      <c r="D534" s="22"/>
      <c r="E534" s="22"/>
      <c r="F534" s="22"/>
      <c r="G534" s="22"/>
      <c r="H534" s="22"/>
      <c r="I534" s="22"/>
      <c r="J534" s="22"/>
      <c r="K534" s="91"/>
      <c r="L534" s="91"/>
    </row>
    <row r="535" spans="1:12" ht="21.75" customHeight="1">
      <c r="A535" s="24" t="s">
        <v>47</v>
      </c>
      <c r="B535" s="191" t="s">
        <v>893</v>
      </c>
      <c r="C535" s="191"/>
      <c r="D535" s="191"/>
      <c r="E535" s="29"/>
      <c r="F535" s="29"/>
      <c r="G535" s="22"/>
      <c r="H535" s="65" t="s">
        <v>49</v>
      </c>
      <c r="I535" s="64"/>
      <c r="J535" s="128" t="s">
        <v>895</v>
      </c>
      <c r="K535" s="91"/>
      <c r="L535" s="91"/>
    </row>
    <row r="536" spans="1:12">
      <c r="A536" s="3" t="s">
        <v>45</v>
      </c>
      <c r="B536" s="187" t="s">
        <v>46</v>
      </c>
      <c r="C536" s="187"/>
      <c r="D536" s="187"/>
      <c r="E536" s="29"/>
      <c r="F536" s="29"/>
      <c r="G536" s="22"/>
      <c r="H536" s="22"/>
      <c r="I536" s="66" t="s">
        <v>50</v>
      </c>
      <c r="J536" s="29" t="s">
        <v>46</v>
      </c>
      <c r="K536" s="91"/>
      <c r="L536" s="91"/>
    </row>
    <row r="537" spans="1:12">
      <c r="A537" s="3"/>
      <c r="B537" s="29"/>
      <c r="C537" s="22"/>
      <c r="D537" s="22"/>
      <c r="E537" s="22"/>
      <c r="F537" s="22"/>
      <c r="G537" s="22"/>
      <c r="H537" s="22"/>
      <c r="I537" s="22"/>
      <c r="J537" s="22"/>
      <c r="K537" s="91"/>
      <c r="L537" s="91"/>
    </row>
    <row r="538" spans="1:12" ht="21.75" customHeight="1">
      <c r="A538" s="3" t="s">
        <v>48</v>
      </c>
      <c r="B538" s="192" t="s">
        <v>894</v>
      </c>
      <c r="C538" s="192"/>
      <c r="D538" s="192"/>
      <c r="E538" s="118"/>
      <c r="F538" s="118"/>
      <c r="G538" s="22"/>
      <c r="H538" s="22"/>
      <c r="I538" s="22"/>
      <c r="J538" s="22"/>
      <c r="K538" s="91"/>
      <c r="L538" s="91"/>
    </row>
    <row r="539" spans="1:12">
      <c r="A539" s="3" t="s">
        <v>45</v>
      </c>
      <c r="B539" s="187" t="s">
        <v>46</v>
      </c>
      <c r="C539" s="187"/>
      <c r="D539" s="187"/>
      <c r="E539" s="29"/>
      <c r="F539" s="29"/>
      <c r="G539" s="22"/>
      <c r="H539" s="22"/>
      <c r="I539" s="22"/>
      <c r="J539" s="22"/>
      <c r="K539" s="91"/>
      <c r="L539" s="91"/>
    </row>
    <row r="540" spans="1:12">
      <c r="A540" s="3"/>
      <c r="B540" s="29"/>
      <c r="C540" s="22"/>
      <c r="D540" s="22"/>
      <c r="E540" s="22"/>
      <c r="F540" s="22"/>
      <c r="G540" s="22"/>
      <c r="H540" s="22"/>
      <c r="I540" s="22"/>
      <c r="J540" s="22"/>
      <c r="K540" s="91"/>
      <c r="L540" s="91"/>
    </row>
    <row r="541" spans="1:12">
      <c r="A541" s="146">
        <v>43481</v>
      </c>
      <c r="B541" s="29"/>
      <c r="C541" s="22"/>
      <c r="D541" s="22"/>
      <c r="E541" s="22"/>
      <c r="F541" s="22"/>
      <c r="G541" s="22"/>
      <c r="H541" s="22"/>
      <c r="I541" s="22"/>
      <c r="J541" s="22"/>
      <c r="K541" s="91"/>
      <c r="L541" s="91"/>
    </row>
    <row r="542" spans="1:12">
      <c r="A542" s="26"/>
      <c r="B542" s="29"/>
      <c r="C542" s="22"/>
      <c r="D542" s="22"/>
      <c r="E542" s="22"/>
      <c r="F542" s="22"/>
      <c r="G542" s="22"/>
      <c r="H542" s="22"/>
      <c r="I542" s="22"/>
      <c r="J542" s="22"/>
      <c r="K542" s="91"/>
      <c r="L542" s="91"/>
    </row>
    <row r="543" spans="1:12">
      <c r="K543" s="91"/>
      <c r="L543" s="91"/>
    </row>
    <row r="544" spans="1:12">
      <c r="K544" s="91"/>
      <c r="L544" s="91"/>
    </row>
    <row r="545" spans="11:12">
      <c r="K545" s="91"/>
      <c r="L545" s="91"/>
    </row>
    <row r="546" spans="11:12">
      <c r="K546" s="91"/>
      <c r="L546" s="91"/>
    </row>
    <row r="547" spans="11:12">
      <c r="K547" s="91"/>
      <c r="L547" s="91"/>
    </row>
    <row r="548" spans="11:12">
      <c r="K548" s="91"/>
      <c r="L548" s="91"/>
    </row>
  </sheetData>
  <mergeCells count="532">
    <mergeCell ref="D169:G169"/>
    <mergeCell ref="D164:G164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49:G149"/>
    <mergeCell ref="D150:G150"/>
    <mergeCell ref="D151:G151"/>
    <mergeCell ref="D152:G152"/>
    <mergeCell ref="D153:G15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D134:G134"/>
    <mergeCell ref="D135:G135"/>
    <mergeCell ref="D136:G136"/>
    <mergeCell ref="D137:G137"/>
    <mergeCell ref="D138:G138"/>
    <mergeCell ref="D129:G129"/>
    <mergeCell ref="D130:G130"/>
    <mergeCell ref="D131:G131"/>
    <mergeCell ref="D132:G132"/>
    <mergeCell ref="D133:G13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478:F478"/>
    <mergeCell ref="E479:F479"/>
    <mergeCell ref="E480:F480"/>
    <mergeCell ref="E481:F48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473:F473"/>
    <mergeCell ref="E474:F474"/>
    <mergeCell ref="E475:F475"/>
    <mergeCell ref="E476:F476"/>
    <mergeCell ref="E477:F477"/>
    <mergeCell ref="E468:F468"/>
    <mergeCell ref="E469:F469"/>
    <mergeCell ref="E470:F470"/>
    <mergeCell ref="E471:F471"/>
    <mergeCell ref="E472:F472"/>
    <mergeCell ref="E463:F463"/>
    <mergeCell ref="E464:F464"/>
    <mergeCell ref="E465:F465"/>
    <mergeCell ref="E466:F466"/>
    <mergeCell ref="E467:F46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52:F452"/>
    <mergeCell ref="E443:F443"/>
    <mergeCell ref="E444:F444"/>
    <mergeCell ref="E445:F445"/>
    <mergeCell ref="E446:F446"/>
    <mergeCell ref="E447:F44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28:F428"/>
    <mergeCell ref="E429:F429"/>
    <mergeCell ref="E430:F430"/>
    <mergeCell ref="E431:F431"/>
    <mergeCell ref="E432:F432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D526:G526"/>
    <mergeCell ref="D519:G519"/>
    <mergeCell ref="D506:G506"/>
    <mergeCell ref="D520:G520"/>
    <mergeCell ref="D505:G505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93:F193"/>
    <mergeCell ref="E194:F194"/>
    <mergeCell ref="E195:F195"/>
    <mergeCell ref="E196:F196"/>
    <mergeCell ref="E197:F197"/>
    <mergeCell ref="D512:G512"/>
    <mergeCell ref="D513:G513"/>
    <mergeCell ref="D514:G514"/>
    <mergeCell ref="D515:G515"/>
    <mergeCell ref="E203:F203"/>
    <mergeCell ref="C15:G15"/>
    <mergeCell ref="C16:G16"/>
    <mergeCell ref="C177:G177"/>
    <mergeCell ref="A486:J486"/>
    <mergeCell ref="C179:G179"/>
    <mergeCell ref="H174:H176"/>
    <mergeCell ref="B174:B176"/>
    <mergeCell ref="A172:J172"/>
    <mergeCell ref="E189:F189"/>
    <mergeCell ref="E190:F190"/>
    <mergeCell ref="E191:F191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174:A176"/>
    <mergeCell ref="C178:G178"/>
    <mergeCell ref="C174:G176"/>
    <mergeCell ref="E192:F192"/>
    <mergeCell ref="I488:I490"/>
    <mergeCell ref="C484:G484"/>
    <mergeCell ref="B539:D539"/>
    <mergeCell ref="C495:G495"/>
    <mergeCell ref="C517:G517"/>
    <mergeCell ref="C518:G518"/>
    <mergeCell ref="B535:D535"/>
    <mergeCell ref="B538:D538"/>
    <mergeCell ref="C522:G522"/>
    <mergeCell ref="C524:G524"/>
    <mergeCell ref="H488:H490"/>
    <mergeCell ref="C488:G490"/>
    <mergeCell ref="C491:G491"/>
    <mergeCell ref="C492:G492"/>
    <mergeCell ref="C493:G493"/>
    <mergeCell ref="B536:D536"/>
    <mergeCell ref="C523:G523"/>
    <mergeCell ref="D525:G525"/>
    <mergeCell ref="A488:A490"/>
    <mergeCell ref="B488:B490"/>
    <mergeCell ref="D531:G531"/>
    <mergeCell ref="D532:G532"/>
    <mergeCell ref="D507:G507"/>
    <mergeCell ref="D508:G508"/>
    <mergeCell ref="D509:G509"/>
    <mergeCell ref="D510:G510"/>
    <mergeCell ref="D511:G511"/>
    <mergeCell ref="J174:J176"/>
    <mergeCell ref="I174:I176"/>
    <mergeCell ref="J488:J490"/>
    <mergeCell ref="C494:G494"/>
    <mergeCell ref="D529:G529"/>
    <mergeCell ref="D530:G530"/>
    <mergeCell ref="D527:G527"/>
    <mergeCell ref="D528:G528"/>
    <mergeCell ref="D496:G496"/>
    <mergeCell ref="D497:G497"/>
    <mergeCell ref="D498:G498"/>
    <mergeCell ref="D499:G499"/>
    <mergeCell ref="D500:G500"/>
    <mergeCell ref="D501:G501"/>
    <mergeCell ref="D502:G502"/>
    <mergeCell ref="D503:G503"/>
    <mergeCell ref="D504:G504"/>
  </mergeCells>
  <phoneticPr fontId="0" type="noConversion"/>
  <pageMargins left="0.39370078740157483" right="0.39370078740157483" top="0.98425196850393704" bottom="0.39370078740157483" header="0" footer="0"/>
  <pageSetup paperSize="9" scale="97" fitToHeight="100" orientation="landscape" r:id="rId1"/>
  <headerFooter alignWithMargins="0"/>
  <rowBreaks count="2" manualBreakCount="2">
    <brk id="170" max="16383" man="1"/>
    <brk id="4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EBronina</cp:lastModifiedBy>
  <cp:lastPrinted>2019-01-18T13:43:11Z</cp:lastPrinted>
  <dcterms:created xsi:type="dcterms:W3CDTF">2009-02-13T09:10:05Z</dcterms:created>
  <dcterms:modified xsi:type="dcterms:W3CDTF">2019-06-26T07:44:58Z</dcterms:modified>
</cp:coreProperties>
</file>